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6380" windowHeight="8190" tabRatio="633"/>
  </bookViews>
  <sheets>
    <sheet name="Documentation" sheetId="2" r:id="rId1"/>
    <sheet name="Chart" sheetId="3" r:id="rId2"/>
    <sheet name="Data" sheetId="5" r:id="rId3"/>
    <sheet name="Statistics" sheetId="6" r:id="rId4"/>
    <sheet name="Input_Data" sheetId="7" r:id="rId5"/>
    <sheet name="Periodograms" sheetId="8" r:id="rId6"/>
  </sheets>
  <definedNames>
    <definedName name="AgeBP">Data!$B$2:$B$1048576</definedName>
    <definedName name="Cell_125">#REF!</definedName>
    <definedName name="Cell_125b">Data!#REF!</definedName>
    <definedName name="Cell_13">Data!#REF!</definedName>
    <definedName name="Cell_139">#REF!</definedName>
    <definedName name="Cell_375">#REF!</definedName>
    <definedName name="Cell_375b">Data!#REF!</definedName>
    <definedName name="Cell_41">Data!#REF!</definedName>
    <definedName name="Cell_417">#REF!</definedName>
    <definedName name="Cell_End">Data!#REF!</definedName>
    <definedName name="Cell_Last">#REF!</definedName>
    <definedName name="KyrBP">#REF!</definedName>
    <definedName name="Peaks_125">#REF!</definedName>
    <definedName name="Peaks_125b">Data!#REF!</definedName>
    <definedName name="Peaks_13">Data!#REF!</definedName>
    <definedName name="Peaks_139">#REF!</definedName>
    <definedName name="Peaks_375">#REF!</definedName>
    <definedName name="Peaks_375b">Data!#REF!</definedName>
    <definedName name="Peaks_41">Data!#REF!</definedName>
    <definedName name="Peaks_417">#REF!</definedName>
    <definedName name="Peaks_End">Data!#REF!</definedName>
    <definedName name="Peaks_Last">#REF!</definedName>
    <definedName name="VADM">#REF!</definedName>
    <definedName name="Y_VADM">Data!$D$2:$D$1048576</definedName>
  </definedNames>
  <calcPr calcId="125725"/>
</workbook>
</file>

<file path=xl/calcChain.xml><?xml version="1.0" encoding="utf-8"?>
<calcChain xmlns="http://schemas.openxmlformats.org/spreadsheetml/2006/main">
  <c r="M5" i="3"/>
  <c r="M8" s="1"/>
  <c r="M11" s="1"/>
  <c r="M14" s="1"/>
  <c r="M17" s="1"/>
  <c r="M20" s="1"/>
  <c r="M23" s="1"/>
  <c r="M26" s="1"/>
  <c r="M29" s="1"/>
  <c r="M32" s="1"/>
  <c r="M35" s="1"/>
  <c r="L35"/>
  <c r="L32"/>
  <c r="L29"/>
  <c r="L26"/>
  <c r="L23"/>
  <c r="L20"/>
  <c r="L17"/>
  <c r="L14"/>
  <c r="L11"/>
  <c r="L8"/>
  <c r="F30" i="5"/>
  <c r="H3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H389" s="1"/>
  <c r="H390" s="1"/>
  <c r="H391" s="1"/>
  <c r="H392" s="1"/>
  <c r="H393" s="1"/>
  <c r="H394" s="1"/>
  <c r="H395" s="1"/>
  <c r="H396" s="1"/>
  <c r="H397" s="1"/>
  <c r="H398" s="1"/>
  <c r="H399" s="1"/>
  <c r="H400" s="1"/>
  <c r="H401" s="1"/>
  <c r="H402" s="1"/>
  <c r="H403" s="1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H420" s="1"/>
  <c r="H421" s="1"/>
  <c r="H422" s="1"/>
  <c r="H423" s="1"/>
  <c r="H424" s="1"/>
  <c r="H425" s="1"/>
  <c r="H426" s="1"/>
  <c r="H427" s="1"/>
  <c r="H428" s="1"/>
  <c r="H429" s="1"/>
  <c r="H430" s="1"/>
  <c r="H431" s="1"/>
  <c r="H432" s="1"/>
  <c r="H433" s="1"/>
  <c r="H434" s="1"/>
  <c r="H435" s="1"/>
  <c r="H436" s="1"/>
  <c r="H437" s="1"/>
  <c r="H438" s="1"/>
  <c r="H439" s="1"/>
  <c r="H440" s="1"/>
  <c r="H441" s="1"/>
  <c r="H442" s="1"/>
  <c r="H443" s="1"/>
  <c r="H444" s="1"/>
  <c r="H445" s="1"/>
  <c r="H446" s="1"/>
  <c r="H447" s="1"/>
  <c r="H448" s="1"/>
  <c r="H449" s="1"/>
  <c r="H450" s="1"/>
  <c r="H451" s="1"/>
  <c r="H452" s="1"/>
  <c r="H453" s="1"/>
  <c r="H454" s="1"/>
  <c r="H455" s="1"/>
  <c r="H456" s="1"/>
  <c r="H457" s="1"/>
  <c r="H458" s="1"/>
  <c r="H459" s="1"/>
  <c r="H460" s="1"/>
  <c r="H461" s="1"/>
  <c r="H462" s="1"/>
  <c r="H463" s="1"/>
  <c r="H464" s="1"/>
  <c r="H465" s="1"/>
  <c r="H466" s="1"/>
  <c r="H467" s="1"/>
  <c r="H468" s="1"/>
  <c r="H469" s="1"/>
  <c r="H470" s="1"/>
  <c r="H471" s="1"/>
  <c r="H472" s="1"/>
  <c r="H473" s="1"/>
  <c r="H474" s="1"/>
  <c r="H475" s="1"/>
  <c r="H476" s="1"/>
  <c r="H477" s="1"/>
  <c r="H478" s="1"/>
  <c r="H479" s="1"/>
  <c r="H480" s="1"/>
  <c r="H481" s="1"/>
  <c r="H482" s="1"/>
  <c r="H483" s="1"/>
  <c r="H484" s="1"/>
  <c r="H485" s="1"/>
  <c r="H486" s="1"/>
  <c r="H487" s="1"/>
  <c r="H488" s="1"/>
  <c r="H489" s="1"/>
  <c r="H490" s="1"/>
  <c r="H491" s="1"/>
  <c r="H492" s="1"/>
  <c r="H493" s="1"/>
  <c r="H494" s="1"/>
  <c r="H495" s="1"/>
  <c r="H496" s="1"/>
  <c r="H497" s="1"/>
  <c r="H498" s="1"/>
  <c r="H499" s="1"/>
  <c r="H500" s="1"/>
  <c r="H501" s="1"/>
  <c r="H502" s="1"/>
  <c r="H503" s="1"/>
  <c r="H504" s="1"/>
  <c r="H505" s="1"/>
  <c r="H506" s="1"/>
  <c r="H507" s="1"/>
  <c r="H508" s="1"/>
  <c r="H509" s="1"/>
  <c r="H510" s="1"/>
  <c r="H511" s="1"/>
  <c r="H512" s="1"/>
  <c r="H513" s="1"/>
  <c r="H514" s="1"/>
  <c r="H515" s="1"/>
  <c r="H516" s="1"/>
  <c r="H517" s="1"/>
  <c r="H518" s="1"/>
  <c r="H519" s="1"/>
  <c r="H520" s="1"/>
  <c r="H521" s="1"/>
  <c r="H522" s="1"/>
  <c r="H523" s="1"/>
  <c r="H524" s="1"/>
  <c r="H525" s="1"/>
  <c r="H526" s="1"/>
  <c r="H527" s="1"/>
  <c r="H528" s="1"/>
  <c r="H529" s="1"/>
  <c r="H530" s="1"/>
  <c r="H531" s="1"/>
  <c r="H532" s="1"/>
  <c r="H533" s="1"/>
  <c r="H534" s="1"/>
  <c r="H535" s="1"/>
  <c r="H536" s="1"/>
  <c r="H537" s="1"/>
  <c r="H538" s="1"/>
  <c r="H539" s="1"/>
  <c r="H540" s="1"/>
  <c r="H541" s="1"/>
  <c r="H542" s="1"/>
  <c r="H543" s="1"/>
  <c r="H544" s="1"/>
  <c r="H545" s="1"/>
  <c r="H546" s="1"/>
  <c r="H547" s="1"/>
  <c r="H548" s="1"/>
  <c r="H549" s="1"/>
  <c r="H550" s="1"/>
  <c r="H551" s="1"/>
  <c r="H552" s="1"/>
  <c r="H553" s="1"/>
  <c r="H554" s="1"/>
  <c r="H555" s="1"/>
  <c r="H556" s="1"/>
  <c r="H557" s="1"/>
  <c r="H558" s="1"/>
  <c r="H559" s="1"/>
  <c r="H560" s="1"/>
  <c r="H561" s="1"/>
  <c r="H562" s="1"/>
  <c r="H563" s="1"/>
  <c r="H564" s="1"/>
  <c r="H565" s="1"/>
  <c r="H566" s="1"/>
  <c r="H567" s="1"/>
  <c r="H568" s="1"/>
  <c r="H569" s="1"/>
  <c r="H570" s="1"/>
  <c r="H571" s="1"/>
  <c r="H572" s="1"/>
  <c r="H573" s="1"/>
  <c r="H574" s="1"/>
  <c r="H575" s="1"/>
  <c r="H576" s="1"/>
  <c r="H577" s="1"/>
  <c r="H578" s="1"/>
  <c r="H579" s="1"/>
  <c r="H580" s="1"/>
  <c r="H581" s="1"/>
  <c r="H582" s="1"/>
  <c r="H583" s="1"/>
  <c r="H584" s="1"/>
  <c r="H585" s="1"/>
  <c r="H586" s="1"/>
  <c r="H587" s="1"/>
  <c r="H588" s="1"/>
  <c r="H589" s="1"/>
  <c r="H590" s="1"/>
  <c r="H591" s="1"/>
  <c r="H592" s="1"/>
  <c r="H593" s="1"/>
  <c r="H594" s="1"/>
  <c r="H595" s="1"/>
  <c r="H596" s="1"/>
  <c r="H597" s="1"/>
  <c r="H598" s="1"/>
  <c r="H599" s="1"/>
  <c r="H600" s="1"/>
  <c r="H601" s="1"/>
  <c r="H602" s="1"/>
  <c r="H603" s="1"/>
  <c r="H604" s="1"/>
  <c r="H605" s="1"/>
  <c r="H606" s="1"/>
  <c r="H607" s="1"/>
  <c r="H608" s="1"/>
  <c r="H609" s="1"/>
  <c r="H610" s="1"/>
  <c r="H611" s="1"/>
  <c r="H612" s="1"/>
  <c r="H613" s="1"/>
  <c r="H614" s="1"/>
  <c r="H615" s="1"/>
  <c r="H616" s="1"/>
  <c r="H617" s="1"/>
  <c r="H618" s="1"/>
  <c r="H619" s="1"/>
  <c r="H620" s="1"/>
  <c r="H621" s="1"/>
  <c r="H622" s="1"/>
  <c r="H623" s="1"/>
  <c r="H624" s="1"/>
  <c r="H625" s="1"/>
  <c r="H626" s="1"/>
  <c r="H627" s="1"/>
  <c r="H628" s="1"/>
  <c r="H629" s="1"/>
  <c r="H630" s="1"/>
  <c r="H631" s="1"/>
  <c r="H632" s="1"/>
  <c r="H633" s="1"/>
  <c r="H634" s="1"/>
  <c r="G2"/>
  <c r="G3" s="1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O2"/>
  <c r="V3"/>
  <c r="V4" s="1"/>
  <c r="V5" s="1"/>
  <c r="V6" s="1"/>
  <c r="V7" s="1"/>
  <c r="V8" s="1"/>
  <c r="V9" s="1"/>
  <c r="V10" s="1"/>
  <c r="V11" s="1"/>
  <c r="V12" s="1"/>
  <c r="V13" s="1"/>
  <c r="V14" s="1"/>
  <c r="V15" s="1"/>
  <c r="V16" s="1"/>
  <c r="V17" s="1"/>
  <c r="V18" s="1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 s="1"/>
  <c r="V79" s="1"/>
  <c r="V80" s="1"/>
  <c r="V81" s="1"/>
  <c r="V82" s="1"/>
  <c r="V83" s="1"/>
  <c r="V84" s="1"/>
  <c r="V85" s="1"/>
  <c r="V86" s="1"/>
  <c r="V87" s="1"/>
  <c r="V88" s="1"/>
  <c r="V89" s="1"/>
  <c r="V90" s="1"/>
  <c r="V91" s="1"/>
  <c r="V92" s="1"/>
  <c r="V93" s="1"/>
  <c r="V94" s="1"/>
  <c r="V95" s="1"/>
  <c r="V96" s="1"/>
  <c r="V97" s="1"/>
  <c r="V98" s="1"/>
  <c r="V99" s="1"/>
  <c r="V100" s="1"/>
  <c r="V101" s="1"/>
  <c r="V102" s="1"/>
  <c r="V103" s="1"/>
  <c r="V104" s="1"/>
  <c r="V105" s="1"/>
  <c r="V106" s="1"/>
  <c r="V107" s="1"/>
  <c r="V108" s="1"/>
  <c r="V109" s="1"/>
  <c r="V110" s="1"/>
  <c r="V111" s="1"/>
  <c r="V112" s="1"/>
  <c r="V113" s="1"/>
  <c r="V114" s="1"/>
  <c r="V115" s="1"/>
  <c r="V116" s="1"/>
  <c r="V117" s="1"/>
  <c r="V118" s="1"/>
  <c r="V119" s="1"/>
  <c r="V120" s="1"/>
  <c r="V121" s="1"/>
  <c r="V122" s="1"/>
  <c r="V123" s="1"/>
  <c r="V124" s="1"/>
  <c r="V125" s="1"/>
  <c r="V126" s="1"/>
  <c r="V127" s="1"/>
  <c r="V128" s="1"/>
  <c r="V129" s="1"/>
  <c r="V130" s="1"/>
  <c r="V131" s="1"/>
  <c r="V132" s="1"/>
  <c r="V133" s="1"/>
  <c r="V134" s="1"/>
  <c r="V135" s="1"/>
  <c r="V136" s="1"/>
  <c r="V137" s="1"/>
  <c r="V138" s="1"/>
  <c r="V139" s="1"/>
  <c r="V140" s="1"/>
  <c r="V141" s="1"/>
  <c r="V142" s="1"/>
  <c r="V143" s="1"/>
  <c r="V144" s="1"/>
  <c r="V145" s="1"/>
  <c r="V146" s="1"/>
  <c r="V147" s="1"/>
  <c r="V148" s="1"/>
  <c r="V149" s="1"/>
  <c r="V150" s="1"/>
  <c r="V151" s="1"/>
  <c r="V152" s="1"/>
  <c r="V153" s="1"/>
  <c r="V154" s="1"/>
  <c r="V155" s="1"/>
  <c r="V156" s="1"/>
  <c r="V157" s="1"/>
  <c r="V158" s="1"/>
  <c r="V159" s="1"/>
  <c r="V160" s="1"/>
  <c r="V161" s="1"/>
  <c r="V162" s="1"/>
  <c r="V163" s="1"/>
  <c r="V164" s="1"/>
  <c r="V165" s="1"/>
  <c r="V166" s="1"/>
  <c r="V167" s="1"/>
  <c r="V168" s="1"/>
  <c r="V169" s="1"/>
  <c r="V170" s="1"/>
  <c r="V171" s="1"/>
  <c r="V172" s="1"/>
  <c r="V173" s="1"/>
  <c r="V174" s="1"/>
  <c r="V175" s="1"/>
  <c r="V176" s="1"/>
  <c r="V177" s="1"/>
  <c r="V178" s="1"/>
  <c r="V179" s="1"/>
  <c r="V180" s="1"/>
  <c r="V181" s="1"/>
  <c r="V182" s="1"/>
  <c r="V183" s="1"/>
  <c r="V184" s="1"/>
  <c r="V185" s="1"/>
  <c r="V186" s="1"/>
  <c r="V187" s="1"/>
  <c r="V188" s="1"/>
  <c r="V189" s="1"/>
  <c r="V190" s="1"/>
  <c r="V191" s="1"/>
  <c r="V192" s="1"/>
  <c r="V193" s="1"/>
  <c r="V194" s="1"/>
  <c r="V195" s="1"/>
  <c r="V196" s="1"/>
  <c r="V197" s="1"/>
  <c r="V198" s="1"/>
  <c r="V199" s="1"/>
  <c r="V200" s="1"/>
  <c r="V201" s="1"/>
  <c r="V202" s="1"/>
  <c r="V203" s="1"/>
  <c r="V204" s="1"/>
  <c r="V205" s="1"/>
  <c r="V206" s="1"/>
  <c r="V207" s="1"/>
  <c r="V208" s="1"/>
  <c r="V209" s="1"/>
  <c r="V210" s="1"/>
  <c r="V211" s="1"/>
  <c r="V212" s="1"/>
  <c r="V213" s="1"/>
  <c r="V214" s="1"/>
  <c r="V215" s="1"/>
  <c r="V216" s="1"/>
  <c r="V217" s="1"/>
  <c r="V218" s="1"/>
  <c r="V219" s="1"/>
  <c r="V220" s="1"/>
  <c r="V221" s="1"/>
  <c r="V222" s="1"/>
  <c r="V223" s="1"/>
  <c r="V224" s="1"/>
  <c r="V225" s="1"/>
  <c r="V226" s="1"/>
  <c r="V227" s="1"/>
  <c r="V228" s="1"/>
  <c r="V229" s="1"/>
  <c r="V230" s="1"/>
  <c r="V231" s="1"/>
  <c r="V232" s="1"/>
  <c r="V233" s="1"/>
  <c r="V234" s="1"/>
  <c r="V235" s="1"/>
  <c r="V236" s="1"/>
  <c r="V237" s="1"/>
  <c r="V238" s="1"/>
  <c r="V239" s="1"/>
  <c r="V240" s="1"/>
  <c r="V241" s="1"/>
  <c r="V242" s="1"/>
  <c r="V243" s="1"/>
  <c r="V244" s="1"/>
  <c r="V245" s="1"/>
  <c r="V246" s="1"/>
  <c r="V247" s="1"/>
  <c r="V248" s="1"/>
  <c r="V249" s="1"/>
  <c r="V250" s="1"/>
  <c r="V251" s="1"/>
  <c r="V252" s="1"/>
  <c r="V253" s="1"/>
  <c r="V254" s="1"/>
  <c r="V255" s="1"/>
  <c r="V256" s="1"/>
  <c r="V257" s="1"/>
  <c r="V258" s="1"/>
  <c r="V259" s="1"/>
  <c r="V260" s="1"/>
  <c r="V261" s="1"/>
  <c r="V262" s="1"/>
  <c r="V263" s="1"/>
  <c r="V264" s="1"/>
  <c r="V265" s="1"/>
  <c r="V266" s="1"/>
  <c r="V267" s="1"/>
  <c r="V268" s="1"/>
  <c r="V269" s="1"/>
  <c r="V270" s="1"/>
  <c r="V271" s="1"/>
  <c r="V272" s="1"/>
  <c r="V273" s="1"/>
  <c r="V274" s="1"/>
  <c r="V275" s="1"/>
  <c r="V276" s="1"/>
  <c r="V277" s="1"/>
  <c r="V278" s="1"/>
  <c r="V279" s="1"/>
  <c r="V280" s="1"/>
  <c r="V281" s="1"/>
  <c r="V282" s="1"/>
  <c r="V283" s="1"/>
  <c r="V284" s="1"/>
  <c r="V285" s="1"/>
  <c r="V286" s="1"/>
  <c r="V287" s="1"/>
  <c r="V288" s="1"/>
  <c r="V289" s="1"/>
  <c r="V290" s="1"/>
  <c r="V291" s="1"/>
  <c r="V292" s="1"/>
  <c r="V293" s="1"/>
  <c r="V294" s="1"/>
  <c r="V295" s="1"/>
  <c r="V296" s="1"/>
  <c r="V297" s="1"/>
  <c r="V298" s="1"/>
  <c r="V299" s="1"/>
  <c r="V300" s="1"/>
  <c r="V301" s="1"/>
  <c r="V302" s="1"/>
  <c r="V303" s="1"/>
  <c r="V304" s="1"/>
  <c r="V305" s="1"/>
  <c r="V306" s="1"/>
  <c r="V307" s="1"/>
  <c r="V308" s="1"/>
  <c r="V309" s="1"/>
  <c r="V310" s="1"/>
  <c r="V311" s="1"/>
  <c r="V312" s="1"/>
  <c r="V313" s="1"/>
  <c r="V314" s="1"/>
  <c r="V315" s="1"/>
  <c r="V316" s="1"/>
  <c r="V317" s="1"/>
  <c r="V318" s="1"/>
  <c r="V319" s="1"/>
  <c r="V320" s="1"/>
  <c r="V321" s="1"/>
  <c r="V322" s="1"/>
  <c r="V323" s="1"/>
  <c r="V324" s="1"/>
  <c r="V325" s="1"/>
  <c r="V326" s="1"/>
  <c r="V327" s="1"/>
  <c r="V328" s="1"/>
  <c r="V329" s="1"/>
  <c r="V330" s="1"/>
  <c r="V331" s="1"/>
  <c r="V332" s="1"/>
  <c r="V333" s="1"/>
  <c r="V334" s="1"/>
  <c r="V335" s="1"/>
  <c r="V336" s="1"/>
  <c r="V337" s="1"/>
  <c r="V338" s="1"/>
  <c r="V339" s="1"/>
  <c r="V340" s="1"/>
  <c r="V341" s="1"/>
  <c r="V342" s="1"/>
  <c r="V343" s="1"/>
  <c r="V344" s="1"/>
  <c r="V345" s="1"/>
  <c r="V346" s="1"/>
  <c r="V347" s="1"/>
  <c r="V348" s="1"/>
  <c r="V349" s="1"/>
  <c r="V350" s="1"/>
  <c r="V351" s="1"/>
  <c r="V352" s="1"/>
  <c r="V353" s="1"/>
  <c r="V354" s="1"/>
  <c r="V355" s="1"/>
  <c r="V356" s="1"/>
  <c r="V357" s="1"/>
  <c r="V358" s="1"/>
  <c r="V359" s="1"/>
  <c r="V360" s="1"/>
  <c r="V361" s="1"/>
  <c r="V362" s="1"/>
  <c r="V363" s="1"/>
  <c r="V364" s="1"/>
  <c r="V365" s="1"/>
  <c r="V366" s="1"/>
  <c r="V367" s="1"/>
  <c r="V368" s="1"/>
  <c r="V369" s="1"/>
  <c r="V370" s="1"/>
  <c r="V371" s="1"/>
  <c r="V372" s="1"/>
  <c r="V373" s="1"/>
  <c r="V374" s="1"/>
  <c r="V375" s="1"/>
  <c r="V376" s="1"/>
  <c r="V377" s="1"/>
  <c r="V378" s="1"/>
  <c r="V379" s="1"/>
  <c r="V380" s="1"/>
  <c r="V381" s="1"/>
  <c r="V382" s="1"/>
  <c r="V383" s="1"/>
  <c r="V384" s="1"/>
  <c r="V385" s="1"/>
  <c r="V386" s="1"/>
  <c r="V387" s="1"/>
  <c r="V388" s="1"/>
  <c r="V389" s="1"/>
  <c r="V390" s="1"/>
  <c r="V391" s="1"/>
  <c r="V392" s="1"/>
  <c r="V393" s="1"/>
  <c r="V394" s="1"/>
  <c r="V395" s="1"/>
  <c r="V396" s="1"/>
  <c r="V397" s="1"/>
  <c r="V398" s="1"/>
  <c r="V399" s="1"/>
  <c r="V400" s="1"/>
  <c r="V401" s="1"/>
  <c r="V402" s="1"/>
  <c r="V403" s="1"/>
  <c r="V404" s="1"/>
  <c r="V405" s="1"/>
  <c r="V406" s="1"/>
  <c r="V407" s="1"/>
  <c r="V408" s="1"/>
  <c r="V409" s="1"/>
  <c r="V410" s="1"/>
  <c r="V411" s="1"/>
  <c r="V412" s="1"/>
  <c r="V413" s="1"/>
  <c r="V414" s="1"/>
  <c r="V415" s="1"/>
  <c r="V416" s="1"/>
  <c r="V417" s="1"/>
  <c r="V418" s="1"/>
  <c r="V419" s="1"/>
  <c r="V420" s="1"/>
  <c r="V421" s="1"/>
  <c r="V422" s="1"/>
  <c r="V423" s="1"/>
  <c r="V424" s="1"/>
  <c r="V425" s="1"/>
  <c r="V426" s="1"/>
  <c r="V427" s="1"/>
  <c r="V428" s="1"/>
  <c r="V429" s="1"/>
  <c r="V430" s="1"/>
  <c r="V431" s="1"/>
  <c r="V432" s="1"/>
  <c r="V433" s="1"/>
  <c r="V434" s="1"/>
  <c r="V435" s="1"/>
  <c r="V436" s="1"/>
  <c r="V437" s="1"/>
  <c r="V438" s="1"/>
  <c r="V439" s="1"/>
  <c r="V440" s="1"/>
  <c r="V441" s="1"/>
  <c r="V442" s="1"/>
  <c r="V443" s="1"/>
  <c r="V444" s="1"/>
  <c r="V445" s="1"/>
  <c r="V446" s="1"/>
  <c r="V447" s="1"/>
  <c r="V448" s="1"/>
  <c r="V449" s="1"/>
  <c r="V450" s="1"/>
  <c r="V451" s="1"/>
  <c r="V452" s="1"/>
  <c r="V453" s="1"/>
  <c r="V454" s="1"/>
  <c r="V455" s="1"/>
  <c r="V456" s="1"/>
  <c r="V457" s="1"/>
  <c r="V458" s="1"/>
  <c r="V459" s="1"/>
  <c r="V460" s="1"/>
  <c r="V461" s="1"/>
  <c r="V462" s="1"/>
  <c r="V463" s="1"/>
  <c r="V464" s="1"/>
  <c r="V465" s="1"/>
  <c r="V466" s="1"/>
  <c r="V467" s="1"/>
  <c r="V468" s="1"/>
  <c r="V469" s="1"/>
  <c r="V470" s="1"/>
  <c r="V471" s="1"/>
  <c r="V472" s="1"/>
  <c r="V473" s="1"/>
  <c r="V474" s="1"/>
  <c r="V475" s="1"/>
  <c r="V476" s="1"/>
  <c r="V477" s="1"/>
  <c r="V478" s="1"/>
  <c r="V479" s="1"/>
  <c r="V480" s="1"/>
  <c r="V481" s="1"/>
  <c r="V482" s="1"/>
  <c r="V483" s="1"/>
  <c r="V484" s="1"/>
  <c r="V485" s="1"/>
  <c r="V486" s="1"/>
  <c r="V487" s="1"/>
  <c r="V488" s="1"/>
  <c r="V489" s="1"/>
  <c r="V490" s="1"/>
  <c r="V491" s="1"/>
  <c r="V492" s="1"/>
  <c r="V493" s="1"/>
  <c r="V494" s="1"/>
  <c r="V495" s="1"/>
  <c r="V496" s="1"/>
  <c r="V497" s="1"/>
  <c r="V498" s="1"/>
  <c r="V499" s="1"/>
  <c r="U2"/>
  <c r="U3" s="1"/>
  <c r="U4" s="1"/>
  <c r="U5" s="1"/>
  <c r="U6" s="1"/>
  <c r="U7" s="1"/>
  <c r="AC2"/>
  <c r="AJ3"/>
  <c r="AJ4" s="1"/>
  <c r="AJ5" s="1"/>
  <c r="AI2"/>
  <c r="AI3" s="1"/>
  <c r="AI4" s="1"/>
  <c r="AI5" s="1"/>
  <c r="AI6" s="1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I29" s="1"/>
  <c r="AI30" s="1"/>
  <c r="AI31" s="1"/>
  <c r="AI32" s="1"/>
  <c r="AI33" s="1"/>
  <c r="AI34" s="1"/>
  <c r="AI35" s="1"/>
  <c r="AI36" s="1"/>
  <c r="AI37" s="1"/>
  <c r="AI38" s="1"/>
  <c r="AI39" s="1"/>
  <c r="AI40" s="1"/>
  <c r="AI41" s="1"/>
  <c r="AI42" s="1"/>
  <c r="AI43" s="1"/>
  <c r="AI44" s="1"/>
  <c r="AI45" s="1"/>
  <c r="AI46" s="1"/>
  <c r="AI47" s="1"/>
  <c r="AI48" s="1"/>
  <c r="AI49" s="1"/>
  <c r="AI50" s="1"/>
  <c r="AI51" s="1"/>
  <c r="AI52" s="1"/>
  <c r="AI53" s="1"/>
  <c r="AI54" s="1"/>
  <c r="AI55" s="1"/>
  <c r="AI56" s="1"/>
  <c r="AI57" s="1"/>
  <c r="AI58" s="1"/>
  <c r="AI59" s="1"/>
  <c r="AI60" s="1"/>
  <c r="AI61" s="1"/>
  <c r="AI62" s="1"/>
  <c r="AI63" s="1"/>
  <c r="AI64" s="1"/>
  <c r="AI65" s="1"/>
  <c r="AI66" s="1"/>
  <c r="AI67" s="1"/>
  <c r="AI68" s="1"/>
  <c r="AI69" s="1"/>
  <c r="AI70" s="1"/>
  <c r="AI71" s="1"/>
  <c r="AI72" s="1"/>
  <c r="AI73" s="1"/>
  <c r="AI74" s="1"/>
  <c r="AI75" s="1"/>
  <c r="AI76" s="1"/>
  <c r="AI77" s="1"/>
  <c r="AI78" s="1"/>
  <c r="AI79" s="1"/>
  <c r="AI80" s="1"/>
  <c r="AI81" s="1"/>
  <c r="AI82" s="1"/>
  <c r="AI83" s="1"/>
  <c r="AI84" s="1"/>
  <c r="AI85" s="1"/>
  <c r="AI86" s="1"/>
  <c r="AI87" s="1"/>
  <c r="AI88" s="1"/>
  <c r="AI89" s="1"/>
  <c r="AI90" s="1"/>
  <c r="AI91" s="1"/>
  <c r="AI92" s="1"/>
  <c r="AI93" s="1"/>
  <c r="AI94" s="1"/>
  <c r="AI95" s="1"/>
  <c r="AI96" s="1"/>
  <c r="AI97" s="1"/>
  <c r="AI98" s="1"/>
  <c r="AI99" s="1"/>
  <c r="AI100" s="1"/>
  <c r="AI101" s="1"/>
  <c r="AI102" s="1"/>
  <c r="AI103" s="1"/>
  <c r="AI104" s="1"/>
  <c r="AI105" s="1"/>
  <c r="AI106" s="1"/>
  <c r="AI107" s="1"/>
  <c r="AI108" s="1"/>
  <c r="AI109" s="1"/>
  <c r="AI110" s="1"/>
  <c r="AI111" s="1"/>
  <c r="AI112" s="1"/>
  <c r="AI113" s="1"/>
  <c r="AI114" s="1"/>
  <c r="AI115" s="1"/>
  <c r="AI116" s="1"/>
  <c r="AI117" s="1"/>
  <c r="AI118" s="1"/>
  <c r="AI119" s="1"/>
  <c r="AI120" s="1"/>
  <c r="AI121" s="1"/>
  <c r="AI122" s="1"/>
  <c r="AI123" s="1"/>
  <c r="AI124" s="1"/>
  <c r="AI125" s="1"/>
  <c r="AI126" s="1"/>
  <c r="AI127" s="1"/>
  <c r="AI128" s="1"/>
  <c r="AI129" s="1"/>
  <c r="AI130" s="1"/>
  <c r="AI131" s="1"/>
  <c r="AI132" s="1"/>
  <c r="AI133" s="1"/>
  <c r="AI134" s="1"/>
  <c r="AI135" s="1"/>
  <c r="AI136" s="1"/>
  <c r="AI137" s="1"/>
  <c r="AI138" s="1"/>
  <c r="AI139" s="1"/>
  <c r="AI140" s="1"/>
  <c r="AI141" s="1"/>
  <c r="AI142" s="1"/>
  <c r="AI143" s="1"/>
  <c r="AI144" s="1"/>
  <c r="AI145" s="1"/>
  <c r="AI146" s="1"/>
  <c r="AI147" s="1"/>
  <c r="AI148" s="1"/>
  <c r="AI149" s="1"/>
  <c r="AI150" s="1"/>
  <c r="AI151" s="1"/>
  <c r="AI152" s="1"/>
  <c r="AI153" s="1"/>
  <c r="AI154" s="1"/>
  <c r="AI155" s="1"/>
  <c r="AI156" s="1"/>
  <c r="AI157" s="1"/>
  <c r="AI158" s="1"/>
  <c r="AI159" s="1"/>
  <c r="AI160" s="1"/>
  <c r="AI161" s="1"/>
  <c r="AI162" s="1"/>
  <c r="AI163" s="1"/>
  <c r="AI164" s="1"/>
  <c r="AI165" s="1"/>
  <c r="AI166" s="1"/>
  <c r="AI167" s="1"/>
  <c r="AI168" s="1"/>
  <c r="AI169" s="1"/>
  <c r="AI170" s="1"/>
  <c r="AI171" s="1"/>
  <c r="AI172" s="1"/>
  <c r="AI173" s="1"/>
  <c r="AI174" s="1"/>
  <c r="AI175" s="1"/>
  <c r="AI176" s="1"/>
  <c r="AI177" s="1"/>
  <c r="AI178" s="1"/>
  <c r="AI179" s="1"/>
  <c r="AI180" s="1"/>
  <c r="AI181" s="1"/>
  <c r="AI182" s="1"/>
  <c r="AI183" s="1"/>
  <c r="AI184" s="1"/>
  <c r="AI185" s="1"/>
  <c r="AI186" s="1"/>
  <c r="AI187" s="1"/>
  <c r="AI188" s="1"/>
  <c r="AI189" s="1"/>
  <c r="AI190" s="1"/>
  <c r="AQ2"/>
  <c r="AX3"/>
  <c r="AW2"/>
  <c r="AW3" s="1"/>
  <c r="AW4" s="1"/>
  <c r="AW5" s="1"/>
  <c r="AW6" s="1"/>
  <c r="AW7" s="1"/>
  <c r="AW8" s="1"/>
  <c r="AW9" s="1"/>
  <c r="AW10" s="1"/>
  <c r="AW11" s="1"/>
  <c r="AW12" s="1"/>
  <c r="AW13" s="1"/>
  <c r="AW14" s="1"/>
  <c r="AW15" s="1"/>
  <c r="AW16" s="1"/>
  <c r="AW17" s="1"/>
  <c r="AW18" s="1"/>
  <c r="AW19" s="1"/>
  <c r="AW20" s="1"/>
  <c r="AW21" s="1"/>
  <c r="AW22" s="1"/>
  <c r="AW23" s="1"/>
  <c r="AW24" s="1"/>
  <c r="AW25" s="1"/>
  <c r="AW26" s="1"/>
  <c r="AW27" s="1"/>
  <c r="AW28" s="1"/>
  <c r="AW29" s="1"/>
  <c r="AW30" s="1"/>
  <c r="AW31" s="1"/>
  <c r="AW32" s="1"/>
  <c r="AW33" s="1"/>
  <c r="AW34" s="1"/>
  <c r="AW35" s="1"/>
  <c r="AW36" s="1"/>
  <c r="AW37" s="1"/>
  <c r="AW38" s="1"/>
  <c r="AW39" s="1"/>
  <c r="AW40" s="1"/>
  <c r="AW41" s="1"/>
  <c r="AW42" s="1"/>
  <c r="AW43" s="1"/>
  <c r="AW44" s="1"/>
  <c r="AW45" s="1"/>
  <c r="AW46" s="1"/>
  <c r="AW47" s="1"/>
  <c r="AW48" s="1"/>
  <c r="AW49" s="1"/>
  <c r="AW50" s="1"/>
  <c r="AW51" s="1"/>
  <c r="AW52" s="1"/>
  <c r="AW53" s="1"/>
  <c r="AW54" s="1"/>
  <c r="AW55" s="1"/>
  <c r="AW56" s="1"/>
  <c r="AW57" s="1"/>
  <c r="AW58" s="1"/>
  <c r="AW59" s="1"/>
  <c r="AW60" s="1"/>
  <c r="AW61" s="1"/>
  <c r="AW62" s="1"/>
  <c r="AW63" s="1"/>
  <c r="AW64" s="1"/>
  <c r="AW65" s="1"/>
  <c r="AW66" s="1"/>
  <c r="AW67" s="1"/>
  <c r="AW68" s="1"/>
  <c r="AW69" s="1"/>
  <c r="AW70" s="1"/>
  <c r="AW71" s="1"/>
  <c r="AW72" s="1"/>
  <c r="AW73" s="1"/>
  <c r="AW74" s="1"/>
  <c r="AW75" s="1"/>
  <c r="BE2"/>
  <c r="BF3"/>
  <c r="BF4" s="1"/>
  <c r="BF5" s="1"/>
  <c r="BF6" s="1"/>
  <c r="BF7" s="1"/>
  <c r="BF8" s="1"/>
  <c r="BF9" s="1"/>
  <c r="BF10" s="1"/>
  <c r="BF11" s="1"/>
  <c r="BF12" s="1"/>
  <c r="BF13" s="1"/>
  <c r="BF14" s="1"/>
  <c r="BF15" s="1"/>
  <c r="BF16" s="1"/>
  <c r="BF17" s="1"/>
  <c r="BF18" s="1"/>
  <c r="BF19" s="1"/>
  <c r="BF20" s="1"/>
  <c r="BF21" s="1"/>
  <c r="BF22" s="1"/>
  <c r="BF23" s="1"/>
  <c r="BF24" s="1"/>
  <c r="BF25" s="1"/>
  <c r="BF26" s="1"/>
  <c r="BF27" s="1"/>
  <c r="BF28" s="1"/>
  <c r="BF29" s="1"/>
  <c r="BF30" s="1"/>
  <c r="BF31" s="1"/>
  <c r="BF32" s="1"/>
  <c r="BF33" s="1"/>
  <c r="BF34" s="1"/>
  <c r="BF35" s="1"/>
  <c r="BF36" s="1"/>
  <c r="BF37" s="1"/>
  <c r="BF38" s="1"/>
  <c r="BF39" s="1"/>
  <c r="BF40" s="1"/>
  <c r="BF41" s="1"/>
  <c r="BF42" s="1"/>
  <c r="BF43" s="1"/>
  <c r="BF44" s="1"/>
  <c r="BF45" s="1"/>
  <c r="BF46" s="1"/>
  <c r="BF47" s="1"/>
  <c r="BF48" s="1"/>
  <c r="BF49" s="1"/>
  <c r="BF50" s="1"/>
  <c r="BF51" s="1"/>
  <c r="BF52" s="1"/>
  <c r="BF53" s="1"/>
  <c r="BF54" s="1"/>
  <c r="BF55" s="1"/>
  <c r="BF56" s="1"/>
  <c r="BF57" s="1"/>
  <c r="BF58" s="1"/>
  <c r="BF59" s="1"/>
  <c r="BF60" s="1"/>
  <c r="BF61" s="1"/>
  <c r="BF62" s="1"/>
  <c r="BF63" s="1"/>
  <c r="BF64" s="1"/>
  <c r="BF65" s="1"/>
  <c r="BF66" s="1"/>
  <c r="BF67" s="1"/>
  <c r="BF68" s="1"/>
  <c r="BF69" s="1"/>
  <c r="BF70" s="1"/>
  <c r="BF71" s="1"/>
  <c r="BF72" s="1"/>
  <c r="BF73" s="1"/>
  <c r="BF74" s="1"/>
  <c r="BF75" s="1"/>
  <c r="AR3"/>
  <c r="AR4" s="1"/>
  <c r="AR5" s="1"/>
  <c r="AR6" s="1"/>
  <c r="AR7" s="1"/>
  <c r="AR8" s="1"/>
  <c r="AR9" s="1"/>
  <c r="AR10" s="1"/>
  <c r="AR11" s="1"/>
  <c r="AR12" s="1"/>
  <c r="AR13" s="1"/>
  <c r="AR14" s="1"/>
  <c r="AR15" s="1"/>
  <c r="AR16" s="1"/>
  <c r="AR17" s="1"/>
  <c r="AR18" s="1"/>
  <c r="AR19" s="1"/>
  <c r="AR20" s="1"/>
  <c r="AR21" s="1"/>
  <c r="AR22" s="1"/>
  <c r="AR23" s="1"/>
  <c r="AR24" s="1"/>
  <c r="AR25" s="1"/>
  <c r="AR26" s="1"/>
  <c r="AR27" s="1"/>
  <c r="AR28" s="1"/>
  <c r="AR29" s="1"/>
  <c r="AR30" s="1"/>
  <c r="AR31" s="1"/>
  <c r="AR32" s="1"/>
  <c r="AR33" s="1"/>
  <c r="AR34" s="1"/>
  <c r="AR35" s="1"/>
  <c r="AR36" s="1"/>
  <c r="AR37" s="1"/>
  <c r="AR38" s="1"/>
  <c r="AR39" s="1"/>
  <c r="AR40" s="1"/>
  <c r="AR41" s="1"/>
  <c r="AR42" s="1"/>
  <c r="AR43" s="1"/>
  <c r="AR44" s="1"/>
  <c r="AR45" s="1"/>
  <c r="AR46" s="1"/>
  <c r="AR47" s="1"/>
  <c r="AR48" s="1"/>
  <c r="AR49" s="1"/>
  <c r="AR50" s="1"/>
  <c r="AR51" s="1"/>
  <c r="AR52" s="1"/>
  <c r="AR53" s="1"/>
  <c r="AR54" s="1"/>
  <c r="AR55" s="1"/>
  <c r="AR56" s="1"/>
  <c r="AR57" s="1"/>
  <c r="AR58" s="1"/>
  <c r="AR59" s="1"/>
  <c r="AR60" s="1"/>
  <c r="AR61" s="1"/>
  <c r="AR62" s="1"/>
  <c r="AR63" s="1"/>
  <c r="AR64" s="1"/>
  <c r="AR65" s="1"/>
  <c r="AR66" s="1"/>
  <c r="AR67" s="1"/>
  <c r="AR68" s="1"/>
  <c r="AR69" s="1"/>
  <c r="AR70" s="1"/>
  <c r="AR71" s="1"/>
  <c r="AR72" s="1"/>
  <c r="AR73" s="1"/>
  <c r="AR74" s="1"/>
  <c r="AR75" s="1"/>
  <c r="AR76" s="1"/>
  <c r="AR77" s="1"/>
  <c r="AR78" s="1"/>
  <c r="AR79" s="1"/>
  <c r="AR80" s="1"/>
  <c r="AR81" s="1"/>
  <c r="AR82" s="1"/>
  <c r="AR83" s="1"/>
  <c r="AR84" s="1"/>
  <c r="AR85" s="1"/>
  <c r="AR86" s="1"/>
  <c r="AR87" s="1"/>
  <c r="AR88" s="1"/>
  <c r="AR89" s="1"/>
  <c r="AR90" s="1"/>
  <c r="AR91" s="1"/>
  <c r="AR92" s="1"/>
  <c r="AR93" s="1"/>
  <c r="AR94" s="1"/>
  <c r="AR95" s="1"/>
  <c r="AR96" s="1"/>
  <c r="AR97" s="1"/>
  <c r="AR98" s="1"/>
  <c r="AR99" s="1"/>
  <c r="AR100" s="1"/>
  <c r="AR101" s="1"/>
  <c r="AR102" s="1"/>
  <c r="AR103" s="1"/>
  <c r="AR104" s="1"/>
  <c r="AR105" s="1"/>
  <c r="AR106" s="1"/>
  <c r="AR107" s="1"/>
  <c r="AR108" s="1"/>
  <c r="AR109" s="1"/>
  <c r="AR110" s="1"/>
  <c r="AR111" s="1"/>
  <c r="AR112" s="1"/>
  <c r="AR113" s="1"/>
  <c r="AR114" s="1"/>
  <c r="AR115" s="1"/>
  <c r="AR116" s="1"/>
  <c r="AR117" s="1"/>
  <c r="AR118" s="1"/>
  <c r="AR119" s="1"/>
  <c r="AR120" s="1"/>
  <c r="AR121" s="1"/>
  <c r="AR122" s="1"/>
  <c r="AR123" s="1"/>
  <c r="AR124" s="1"/>
  <c r="AR125" s="1"/>
  <c r="AR126" s="1"/>
  <c r="AR127" s="1"/>
  <c r="AR128" s="1"/>
  <c r="AR129" s="1"/>
  <c r="AR130" s="1"/>
  <c r="AR131" s="1"/>
  <c r="AR132" s="1"/>
  <c r="AR133" s="1"/>
  <c r="AR134" s="1"/>
  <c r="AR135" s="1"/>
  <c r="AR136" s="1"/>
  <c r="AR137" s="1"/>
  <c r="AR138" s="1"/>
  <c r="AR139" s="1"/>
  <c r="AR140" s="1"/>
  <c r="AR141" s="1"/>
  <c r="AR142" s="1"/>
  <c r="AR143" s="1"/>
  <c r="AR144" s="1"/>
  <c r="AR145" s="1"/>
  <c r="AR146" s="1"/>
  <c r="AR147" s="1"/>
  <c r="AR148" s="1"/>
  <c r="AR149" s="1"/>
  <c r="AR150" s="1"/>
  <c r="AR151" s="1"/>
  <c r="AR152" s="1"/>
  <c r="AR153" s="1"/>
  <c r="AR154" s="1"/>
  <c r="AR155" s="1"/>
  <c r="AR156" s="1"/>
  <c r="AR157" s="1"/>
  <c r="AR158" s="1"/>
  <c r="AR159" s="1"/>
  <c r="AR160" s="1"/>
  <c r="AR161" s="1"/>
  <c r="AR162" s="1"/>
  <c r="AR163" s="1"/>
  <c r="AR164" s="1"/>
  <c r="AR165" s="1"/>
  <c r="AR166" s="1"/>
  <c r="AR167" s="1"/>
  <c r="AR168" s="1"/>
  <c r="AR169" s="1"/>
  <c r="AR170" s="1"/>
  <c r="AR171" s="1"/>
  <c r="AR172" s="1"/>
  <c r="AR173" s="1"/>
  <c r="AR174" s="1"/>
  <c r="AR175" s="1"/>
  <c r="AR176" s="1"/>
  <c r="AR177" s="1"/>
  <c r="AR178" s="1"/>
  <c r="AR179" s="1"/>
  <c r="AR180" s="1"/>
  <c r="AR181" s="1"/>
  <c r="AR182" s="1"/>
  <c r="AD3"/>
  <c r="P3"/>
  <c r="O3" s="1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3"/>
  <c r="B4"/>
  <c r="B5"/>
  <c r="B6"/>
  <c r="B7"/>
  <c r="B8"/>
  <c r="B9"/>
  <c r="B10"/>
  <c r="B11"/>
  <c r="B12"/>
  <c r="B2"/>
  <c r="C1055" l="1"/>
  <c r="C1053"/>
  <c r="C1051"/>
  <c r="C1049"/>
  <c r="C1047"/>
  <c r="C1045"/>
  <c r="C1043"/>
  <c r="C1041"/>
  <c r="C1039"/>
  <c r="C1037"/>
  <c r="C1035"/>
  <c r="C1033"/>
  <c r="C1031"/>
  <c r="C1029"/>
  <c r="C1027"/>
  <c r="C1025"/>
  <c r="C1023"/>
  <c r="C1021"/>
  <c r="C1019"/>
  <c r="C1017"/>
  <c r="C1015"/>
  <c r="C1013"/>
  <c r="C1011"/>
  <c r="C1009"/>
  <c r="C1007"/>
  <c r="C1005"/>
  <c r="C1003"/>
  <c r="C1001"/>
  <c r="C999"/>
  <c r="C997"/>
  <c r="C995"/>
  <c r="C993"/>
  <c r="C991"/>
  <c r="C989"/>
  <c r="C987"/>
  <c r="C985"/>
  <c r="C983"/>
  <c r="C981"/>
  <c r="C979"/>
  <c r="C977"/>
  <c r="C975"/>
  <c r="C973"/>
  <c r="C971"/>
  <c r="C969"/>
  <c r="C967"/>
  <c r="C965"/>
  <c r="C963"/>
  <c r="C961"/>
  <c r="C959"/>
  <c r="C957"/>
  <c r="C955"/>
  <c r="C953"/>
  <c r="C951"/>
  <c r="C949"/>
  <c r="C947"/>
  <c r="C945"/>
  <c r="C943"/>
  <c r="C941"/>
  <c r="C939"/>
  <c r="C937"/>
  <c r="C935"/>
  <c r="C933"/>
  <c r="C931"/>
  <c r="C929"/>
  <c r="C927"/>
  <c r="C925"/>
  <c r="C923"/>
  <c r="C921"/>
  <c r="C919"/>
  <c r="C917"/>
  <c r="C915"/>
  <c r="C913"/>
  <c r="C911"/>
  <c r="C909"/>
  <c r="C907"/>
  <c r="C905"/>
  <c r="C903"/>
  <c r="C901"/>
  <c r="C899"/>
  <c r="C897"/>
  <c r="C895"/>
  <c r="C893"/>
  <c r="C891"/>
  <c r="C889"/>
  <c r="C887"/>
  <c r="C885"/>
  <c r="C883"/>
  <c r="C881"/>
  <c r="C879"/>
  <c r="C877"/>
  <c r="C875"/>
  <c r="C873"/>
  <c r="C871"/>
  <c r="C869"/>
  <c r="C867"/>
  <c r="C865"/>
  <c r="C863"/>
  <c r="C861"/>
  <c r="C859"/>
  <c r="C857"/>
  <c r="C855"/>
  <c r="C853"/>
  <c r="C851"/>
  <c r="C849"/>
  <c r="C847"/>
  <c r="C845"/>
  <c r="C843"/>
  <c r="C841"/>
  <c r="C839"/>
  <c r="C837"/>
  <c r="C835"/>
  <c r="C833"/>
  <c r="C831"/>
  <c r="C829"/>
  <c r="C827"/>
  <c r="C825"/>
  <c r="C823"/>
  <c r="C821"/>
  <c r="C819"/>
  <c r="C817"/>
  <c r="C815"/>
  <c r="C813"/>
  <c r="C811"/>
  <c r="C809"/>
  <c r="C807"/>
  <c r="C805"/>
  <c r="C803"/>
  <c r="C801"/>
  <c r="C799"/>
  <c r="C797"/>
  <c r="C795"/>
  <c r="C793"/>
  <c r="C791"/>
  <c r="C789"/>
  <c r="C787"/>
  <c r="C785"/>
  <c r="C783"/>
  <c r="C781"/>
  <c r="C779"/>
  <c r="C777"/>
  <c r="C775"/>
  <c r="C773"/>
  <c r="C771"/>
  <c r="C769"/>
  <c r="C767"/>
  <c r="C765"/>
  <c r="C763"/>
  <c r="C761"/>
  <c r="C759"/>
  <c r="C757"/>
  <c r="C755"/>
  <c r="C753"/>
  <c r="C751"/>
  <c r="C749"/>
  <c r="C747"/>
  <c r="C745"/>
  <c r="C743"/>
  <c r="C741"/>
  <c r="C739"/>
  <c r="C737"/>
  <c r="C735"/>
  <c r="C733"/>
  <c r="C731"/>
  <c r="C729"/>
  <c r="C727"/>
  <c r="C725"/>
  <c r="C723"/>
  <c r="C721"/>
  <c r="C719"/>
  <c r="C409"/>
  <c r="C407"/>
  <c r="C405"/>
  <c r="C403"/>
  <c r="C401"/>
  <c r="C399"/>
  <c r="C397"/>
  <c r="C395"/>
  <c r="C393"/>
  <c r="C391"/>
  <c r="C389"/>
  <c r="C387"/>
  <c r="AR183"/>
  <c r="C1054"/>
  <c r="C1052"/>
  <c r="C1050"/>
  <c r="C1048"/>
  <c r="C1046"/>
  <c r="C1044"/>
  <c r="C1042"/>
  <c r="C1040"/>
  <c r="C1038"/>
  <c r="C1036"/>
  <c r="C1034"/>
  <c r="C1032"/>
  <c r="C1030"/>
  <c r="C1028"/>
  <c r="C1026"/>
  <c r="C1024"/>
  <c r="C1022"/>
  <c r="C1020"/>
  <c r="C1018"/>
  <c r="C1016"/>
  <c r="C1014"/>
  <c r="C1012"/>
  <c r="C1010"/>
  <c r="C1008"/>
  <c r="C1006"/>
  <c r="C1004"/>
  <c r="C1002"/>
  <c r="C1000"/>
  <c r="C998"/>
  <c r="C996"/>
  <c r="C994"/>
  <c r="C992"/>
  <c r="C990"/>
  <c r="C988"/>
  <c r="C986"/>
  <c r="C984"/>
  <c r="C982"/>
  <c r="C980"/>
  <c r="C978"/>
  <c r="C976"/>
  <c r="C974"/>
  <c r="C972"/>
  <c r="C970"/>
  <c r="C968"/>
  <c r="C966"/>
  <c r="C964"/>
  <c r="C962"/>
  <c r="C960"/>
  <c r="C958"/>
  <c r="C956"/>
  <c r="C954"/>
  <c r="C952"/>
  <c r="C950"/>
  <c r="C948"/>
  <c r="C946"/>
  <c r="C944"/>
  <c r="C942"/>
  <c r="C940"/>
  <c r="C938"/>
  <c r="C936"/>
  <c r="C934"/>
  <c r="C932"/>
  <c r="C930"/>
  <c r="C928"/>
  <c r="C926"/>
  <c r="C924"/>
  <c r="C922"/>
  <c r="C920"/>
  <c r="C918"/>
  <c r="C916"/>
  <c r="C914"/>
  <c r="C912"/>
  <c r="C910"/>
  <c r="C908"/>
  <c r="C906"/>
  <c r="C904"/>
  <c r="C902"/>
  <c r="C900"/>
  <c r="C898"/>
  <c r="C896"/>
  <c r="C732"/>
  <c r="C730"/>
  <c r="C728"/>
  <c r="C724"/>
  <c r="C722"/>
  <c r="C720"/>
  <c r="C718"/>
  <c r="C716"/>
  <c r="C714"/>
  <c r="C712"/>
  <c r="C710"/>
  <c r="C708"/>
  <c r="C706"/>
  <c r="C704"/>
  <c r="C702"/>
  <c r="C700"/>
  <c r="C698"/>
  <c r="C696"/>
  <c r="C694"/>
  <c r="C692"/>
  <c r="C690"/>
  <c r="C688"/>
  <c r="C686"/>
  <c r="C684"/>
  <c r="C682"/>
  <c r="C680"/>
  <c r="C678"/>
  <c r="C676"/>
  <c r="C674"/>
  <c r="C672"/>
  <c r="C670"/>
  <c r="C668"/>
  <c r="C666"/>
  <c r="C664"/>
  <c r="C662"/>
  <c r="C660"/>
  <c r="C658"/>
  <c r="C656"/>
  <c r="C654"/>
  <c r="C652"/>
  <c r="C650"/>
  <c r="C648"/>
  <c r="C646"/>
  <c r="C644"/>
  <c r="C642"/>
  <c r="C640"/>
  <c r="C638"/>
  <c r="C636"/>
  <c r="C634"/>
  <c r="C632"/>
  <c r="C630"/>
  <c r="C628"/>
  <c r="C626"/>
  <c r="C624"/>
  <c r="C622"/>
  <c r="C620"/>
  <c r="C618"/>
  <c r="C616"/>
  <c r="C614"/>
  <c r="C612"/>
  <c r="C610"/>
  <c r="C608"/>
  <c r="C606"/>
  <c r="C604"/>
  <c r="C602"/>
  <c r="C600"/>
  <c r="C598"/>
  <c r="C596"/>
  <c r="C594"/>
  <c r="C592"/>
  <c r="C590"/>
  <c r="C588"/>
  <c r="C586"/>
  <c r="C584"/>
  <c r="C582"/>
  <c r="C580"/>
  <c r="C578"/>
  <c r="C576"/>
  <c r="C574"/>
  <c r="C572"/>
  <c r="C570"/>
  <c r="C568"/>
  <c r="C566"/>
  <c r="C564"/>
  <c r="C562"/>
  <c r="C560"/>
  <c r="C558"/>
  <c r="C556"/>
  <c r="C554"/>
  <c r="C552"/>
  <c r="C550"/>
  <c r="C548"/>
  <c r="C546"/>
  <c r="C544"/>
  <c r="C542"/>
  <c r="C540"/>
  <c r="C538"/>
  <c r="C536"/>
  <c r="C534"/>
  <c r="C532"/>
  <c r="C530"/>
  <c r="C528"/>
  <c r="C526"/>
  <c r="C524"/>
  <c r="C522"/>
  <c r="C520"/>
  <c r="C518"/>
  <c r="C516"/>
  <c r="C514"/>
  <c r="C512"/>
  <c r="C510"/>
  <c r="C508"/>
  <c r="C506"/>
  <c r="C504"/>
  <c r="C502"/>
  <c r="C500"/>
  <c r="C498"/>
  <c r="C496"/>
  <c r="C494"/>
  <c r="C492"/>
  <c r="C490"/>
  <c r="C488"/>
  <c r="C486"/>
  <c r="C484"/>
  <c r="C482"/>
  <c r="C480"/>
  <c r="C478"/>
  <c r="C476"/>
  <c r="C474"/>
  <c r="C472"/>
  <c r="C470"/>
  <c r="C468"/>
  <c r="C466"/>
  <c r="C464"/>
  <c r="C462"/>
  <c r="C460"/>
  <c r="C458"/>
  <c r="C456"/>
  <c r="C454"/>
  <c r="C452"/>
  <c r="C450"/>
  <c r="C448"/>
  <c r="C446"/>
  <c r="C444"/>
  <c r="C442"/>
  <c r="C440"/>
  <c r="C438"/>
  <c r="C436"/>
  <c r="C434"/>
  <c r="C432"/>
  <c r="C430"/>
  <c r="C428"/>
  <c r="C426"/>
  <c r="C424"/>
  <c r="C422"/>
  <c r="C420"/>
  <c r="C418"/>
  <c r="C416"/>
  <c r="C414"/>
  <c r="C412"/>
  <c r="C410"/>
  <c r="C408"/>
  <c r="C406"/>
  <c r="C404"/>
  <c r="C402"/>
  <c r="C400"/>
  <c r="C398"/>
  <c r="C396"/>
  <c r="C394"/>
  <c r="C392"/>
  <c r="C390"/>
  <c r="C388"/>
  <c r="C386"/>
  <c r="C1191"/>
  <c r="C1057"/>
  <c r="C894"/>
  <c r="C892"/>
  <c r="C890"/>
  <c r="C888"/>
  <c r="C886"/>
  <c r="C884"/>
  <c r="C882"/>
  <c r="C880"/>
  <c r="C878"/>
  <c r="C876"/>
  <c r="C874"/>
  <c r="C872"/>
  <c r="C870"/>
  <c r="C868"/>
  <c r="C866"/>
  <c r="C864"/>
  <c r="C862"/>
  <c r="C860"/>
  <c r="C858"/>
  <c r="C856"/>
  <c r="C854"/>
  <c r="C852"/>
  <c r="C850"/>
  <c r="C848"/>
  <c r="C846"/>
  <c r="C844"/>
  <c r="C842"/>
  <c r="C840"/>
  <c r="C838"/>
  <c r="C836"/>
  <c r="C834"/>
  <c r="C832"/>
  <c r="C830"/>
  <c r="C828"/>
  <c r="C826"/>
  <c r="C824"/>
  <c r="C822"/>
  <c r="C820"/>
  <c r="C818"/>
  <c r="C816"/>
  <c r="C814"/>
  <c r="C812"/>
  <c r="C810"/>
  <c r="C808"/>
  <c r="C806"/>
  <c r="C804"/>
  <c r="C802"/>
  <c r="C800"/>
  <c r="C798"/>
  <c r="C796"/>
  <c r="C794"/>
  <c r="C792"/>
  <c r="C790"/>
  <c r="C788"/>
  <c r="C786"/>
  <c r="C784"/>
  <c r="C782"/>
  <c r="C780"/>
  <c r="C778"/>
  <c r="C776"/>
  <c r="C774"/>
  <c r="C772"/>
  <c r="C770"/>
  <c r="C768"/>
  <c r="C766"/>
  <c r="C764"/>
  <c r="C762"/>
  <c r="C760"/>
  <c r="C758"/>
  <c r="C756"/>
  <c r="C754"/>
  <c r="C752"/>
  <c r="C750"/>
  <c r="C748"/>
  <c r="C746"/>
  <c r="C744"/>
  <c r="C742"/>
  <c r="C740"/>
  <c r="C738"/>
  <c r="C736"/>
  <c r="C734"/>
  <c r="C726"/>
  <c r="C717"/>
  <c r="C715"/>
  <c r="C713"/>
  <c r="C711"/>
  <c r="C709"/>
  <c r="C707"/>
  <c r="C705"/>
  <c r="C703"/>
  <c r="C701"/>
  <c r="C699"/>
  <c r="C697"/>
  <c r="C695"/>
  <c r="C693"/>
  <c r="C691"/>
  <c r="C689"/>
  <c r="C687"/>
  <c r="C685"/>
  <c r="C683"/>
  <c r="C681"/>
  <c r="C679"/>
  <c r="C677"/>
  <c r="C675"/>
  <c r="C673"/>
  <c r="C671"/>
  <c r="C669"/>
  <c r="C667"/>
  <c r="C665"/>
  <c r="C663"/>
  <c r="C661"/>
  <c r="C659"/>
  <c r="C657"/>
  <c r="C655"/>
  <c r="C653"/>
  <c r="C651"/>
  <c r="C649"/>
  <c r="C647"/>
  <c r="C645"/>
  <c r="C643"/>
  <c r="C641"/>
  <c r="C639"/>
  <c r="C637"/>
  <c r="C635"/>
  <c r="C633"/>
  <c r="C631"/>
  <c r="C629"/>
  <c r="C627"/>
  <c r="C625"/>
  <c r="C623"/>
  <c r="C621"/>
  <c r="C619"/>
  <c r="C617"/>
  <c r="C615"/>
  <c r="C613"/>
  <c r="C611"/>
  <c r="C609"/>
  <c r="C607"/>
  <c r="C605"/>
  <c r="C603"/>
  <c r="C601"/>
  <c r="C599"/>
  <c r="C597"/>
  <c r="C595"/>
  <c r="C593"/>
  <c r="C591"/>
  <c r="C589"/>
  <c r="C587"/>
  <c r="C585"/>
  <c r="C583"/>
  <c r="C581"/>
  <c r="C579"/>
  <c r="C577"/>
  <c r="C575"/>
  <c r="C573"/>
  <c r="C571"/>
  <c r="C569"/>
  <c r="C567"/>
  <c r="C565"/>
  <c r="C563"/>
  <c r="C561"/>
  <c r="C559"/>
  <c r="C557"/>
  <c r="C555"/>
  <c r="C553"/>
  <c r="C551"/>
  <c r="C549"/>
  <c r="C547"/>
  <c r="C545"/>
  <c r="C543"/>
  <c r="C541"/>
  <c r="C539"/>
  <c r="C537"/>
  <c r="C535"/>
  <c r="C533"/>
  <c r="C531"/>
  <c r="C529"/>
  <c r="C527"/>
  <c r="C525"/>
  <c r="C523"/>
  <c r="C521"/>
  <c r="C519"/>
  <c r="C517"/>
  <c r="C515"/>
  <c r="C513"/>
  <c r="C511"/>
  <c r="C509"/>
  <c r="C507"/>
  <c r="C505"/>
  <c r="C503"/>
  <c r="C501"/>
  <c r="C499"/>
  <c r="C497"/>
  <c r="C495"/>
  <c r="C493"/>
  <c r="C491"/>
  <c r="C489"/>
  <c r="C487"/>
  <c r="C485"/>
  <c r="C483"/>
  <c r="C481"/>
  <c r="C479"/>
  <c r="C477"/>
  <c r="C475"/>
  <c r="C473"/>
  <c r="C471"/>
  <c r="C469"/>
  <c r="C467"/>
  <c r="C465"/>
  <c r="C463"/>
  <c r="C461"/>
  <c r="C459"/>
  <c r="C457"/>
  <c r="C455"/>
  <c r="C453"/>
  <c r="C451"/>
  <c r="C449"/>
  <c r="C447"/>
  <c r="C445"/>
  <c r="C443"/>
  <c r="C441"/>
  <c r="C439"/>
  <c r="C437"/>
  <c r="C435"/>
  <c r="C433"/>
  <c r="C431"/>
  <c r="C429"/>
  <c r="C427"/>
  <c r="C425"/>
  <c r="C423"/>
  <c r="C421"/>
  <c r="C419"/>
  <c r="C417"/>
  <c r="C415"/>
  <c r="C413"/>
  <c r="C411"/>
  <c r="C385"/>
  <c r="C383"/>
  <c r="C381"/>
  <c r="C379"/>
  <c r="C377"/>
  <c r="C375"/>
  <c r="C373"/>
  <c r="C371"/>
  <c r="C369"/>
  <c r="C367"/>
  <c r="C365"/>
  <c r="C363"/>
  <c r="C361"/>
  <c r="C359"/>
  <c r="C357"/>
  <c r="C355"/>
  <c r="C353"/>
  <c r="C351"/>
  <c r="C349"/>
  <c r="C347"/>
  <c r="C345"/>
  <c r="C343"/>
  <c r="C341"/>
  <c r="C339"/>
  <c r="C337"/>
  <c r="C335"/>
  <c r="C333"/>
  <c r="C331"/>
  <c r="C329"/>
  <c r="C327"/>
  <c r="C325"/>
  <c r="C323"/>
  <c r="C321"/>
  <c r="C319"/>
  <c r="C317"/>
  <c r="C315"/>
  <c r="C313"/>
  <c r="C311"/>
  <c r="C309"/>
  <c r="C307"/>
  <c r="C305"/>
  <c r="C303"/>
  <c r="C301"/>
  <c r="C299"/>
  <c r="C297"/>
  <c r="C295"/>
  <c r="C293"/>
  <c r="C291"/>
  <c r="C289"/>
  <c r="C287"/>
  <c r="C285"/>
  <c r="C283"/>
  <c r="C281"/>
  <c r="C279"/>
  <c r="C277"/>
  <c r="C275"/>
  <c r="C273"/>
  <c r="C271"/>
  <c r="C269"/>
  <c r="C267"/>
  <c r="U8"/>
  <c r="W7"/>
  <c r="C384"/>
  <c r="C382"/>
  <c r="C380"/>
  <c r="C378"/>
  <c r="C376"/>
  <c r="C374"/>
  <c r="C372"/>
  <c r="C370"/>
  <c r="C368"/>
  <c r="C366"/>
  <c r="C364"/>
  <c r="C362"/>
  <c r="C360"/>
  <c r="C358"/>
  <c r="C356"/>
  <c r="C354"/>
  <c r="C352"/>
  <c r="C350"/>
  <c r="C348"/>
  <c r="C346"/>
  <c r="C344"/>
  <c r="C342"/>
  <c r="C340"/>
  <c r="C338"/>
  <c r="C336"/>
  <c r="C334"/>
  <c r="C332"/>
  <c r="C330"/>
  <c r="C328"/>
  <c r="C326"/>
  <c r="C324"/>
  <c r="C322"/>
  <c r="C320"/>
  <c r="C318"/>
  <c r="C316"/>
  <c r="C314"/>
  <c r="C312"/>
  <c r="C310"/>
  <c r="C308"/>
  <c r="C306"/>
  <c r="C304"/>
  <c r="C302"/>
  <c r="C300"/>
  <c r="C298"/>
  <c r="C296"/>
  <c r="C294"/>
  <c r="C292"/>
  <c r="C290"/>
  <c r="C288"/>
  <c r="C286"/>
  <c r="C284"/>
  <c r="C282"/>
  <c r="C280"/>
  <c r="C278"/>
  <c r="C276"/>
  <c r="C274"/>
  <c r="C272"/>
  <c r="C270"/>
  <c r="C268"/>
  <c r="C266"/>
  <c r="C264"/>
  <c r="C262"/>
  <c r="C260"/>
  <c r="C258"/>
  <c r="C256"/>
  <c r="C254"/>
  <c r="C252"/>
  <c r="C250"/>
  <c r="C248"/>
  <c r="C246"/>
  <c r="C244"/>
  <c r="C242"/>
  <c r="C240"/>
  <c r="C238"/>
  <c r="C236"/>
  <c r="C234"/>
  <c r="C232"/>
  <c r="C230"/>
  <c r="C228"/>
  <c r="C226"/>
  <c r="C224"/>
  <c r="C222"/>
  <c r="C220"/>
  <c r="C218"/>
  <c r="C216"/>
  <c r="C214"/>
  <c r="C212"/>
  <c r="C210"/>
  <c r="C208"/>
  <c r="C206"/>
  <c r="C204"/>
  <c r="C202"/>
  <c r="C200"/>
  <c r="C198"/>
  <c r="C196"/>
  <c r="C194"/>
  <c r="C192"/>
  <c r="C190"/>
  <c r="C188"/>
  <c r="C186"/>
  <c r="C184"/>
  <c r="C182"/>
  <c r="C180"/>
  <c r="C178"/>
  <c r="C176"/>
  <c r="C174"/>
  <c r="C172"/>
  <c r="C170"/>
  <c r="C168"/>
  <c r="C166"/>
  <c r="C164"/>
  <c r="C162"/>
  <c r="C160"/>
  <c r="C158"/>
  <c r="C156"/>
  <c r="C154"/>
  <c r="C152"/>
  <c r="C150"/>
  <c r="C148"/>
  <c r="C146"/>
  <c r="C144"/>
  <c r="C142"/>
  <c r="C140"/>
  <c r="C138"/>
  <c r="C136"/>
  <c r="C134"/>
  <c r="C132"/>
  <c r="C130"/>
  <c r="C128"/>
  <c r="C126"/>
  <c r="C124"/>
  <c r="C122"/>
  <c r="C120"/>
  <c r="C118"/>
  <c r="C116"/>
  <c r="C114"/>
  <c r="C112"/>
  <c r="C110"/>
  <c r="C108"/>
  <c r="C106"/>
  <c r="C104"/>
  <c r="C102"/>
  <c r="C100"/>
  <c r="C98"/>
  <c r="C96"/>
  <c r="C94"/>
  <c r="C92"/>
  <c r="C90"/>
  <c r="C88"/>
  <c r="C86"/>
  <c r="C84"/>
  <c r="C82"/>
  <c r="C80"/>
  <c r="C78"/>
  <c r="C76"/>
  <c r="C74"/>
  <c r="C72"/>
  <c r="C70"/>
  <c r="C68"/>
  <c r="C66"/>
  <c r="C64"/>
  <c r="C62"/>
  <c r="C60"/>
  <c r="C58"/>
  <c r="C56"/>
  <c r="C54"/>
  <c r="C52"/>
  <c r="C50"/>
  <c r="C48"/>
  <c r="C46"/>
  <c r="C44"/>
  <c r="C42"/>
  <c r="C40"/>
  <c r="C38"/>
  <c r="C36"/>
  <c r="C34"/>
  <c r="C32"/>
  <c r="C30"/>
  <c r="C28"/>
  <c r="C26"/>
  <c r="C24"/>
  <c r="C22"/>
  <c r="C20"/>
  <c r="C18"/>
  <c r="C16"/>
  <c r="C14"/>
  <c r="G22"/>
  <c r="G23" s="1"/>
  <c r="I20"/>
  <c r="I22"/>
  <c r="G24"/>
  <c r="AD4"/>
  <c r="AD5" s="1"/>
  <c r="AD6" s="1"/>
  <c r="AD7" s="1"/>
  <c r="AD8" s="1"/>
  <c r="AD9" s="1"/>
  <c r="AD10" s="1"/>
  <c r="AD11" s="1"/>
  <c r="AD12" s="1"/>
  <c r="AD13" s="1"/>
  <c r="AD14" s="1"/>
  <c r="AD15" s="1"/>
  <c r="AD16" s="1"/>
  <c r="AD17" s="1"/>
  <c r="AD18" s="1"/>
  <c r="AD19" s="1"/>
  <c r="AD20" s="1"/>
  <c r="AD21" s="1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D50" s="1"/>
  <c r="AD51" s="1"/>
  <c r="AD52" s="1"/>
  <c r="AD53" s="1"/>
  <c r="AD54" s="1"/>
  <c r="AD55" s="1"/>
  <c r="AD56" s="1"/>
  <c r="AD57" s="1"/>
  <c r="AD58" s="1"/>
  <c r="AD59" s="1"/>
  <c r="AD60" s="1"/>
  <c r="AD61" s="1"/>
  <c r="AD62" s="1"/>
  <c r="AD63" s="1"/>
  <c r="AD64" s="1"/>
  <c r="AD65" s="1"/>
  <c r="AD66" s="1"/>
  <c r="AD67" s="1"/>
  <c r="AD68" s="1"/>
  <c r="AD69" s="1"/>
  <c r="AD70" s="1"/>
  <c r="AD71" s="1"/>
  <c r="AD72" s="1"/>
  <c r="AD73" s="1"/>
  <c r="AD74" s="1"/>
  <c r="AD75" s="1"/>
  <c r="AD76" s="1"/>
  <c r="AD77" s="1"/>
  <c r="AD78" s="1"/>
  <c r="AD79" s="1"/>
  <c r="AD80" s="1"/>
  <c r="AD81" s="1"/>
  <c r="AD82" s="1"/>
  <c r="AD83" s="1"/>
  <c r="AD84" s="1"/>
  <c r="AD85" s="1"/>
  <c r="AD86" s="1"/>
  <c r="AD87" s="1"/>
  <c r="AD88" s="1"/>
  <c r="AD89" s="1"/>
  <c r="AD90" s="1"/>
  <c r="AD91" s="1"/>
  <c r="AD92" s="1"/>
  <c r="AD93" s="1"/>
  <c r="AD94" s="1"/>
  <c r="AD95" s="1"/>
  <c r="AD96" s="1"/>
  <c r="AD97" s="1"/>
  <c r="AD98" s="1"/>
  <c r="AD99" s="1"/>
  <c r="AD100" s="1"/>
  <c r="AD101" s="1"/>
  <c r="AD102" s="1"/>
  <c r="AD103" s="1"/>
  <c r="AD104" s="1"/>
  <c r="AD105" s="1"/>
  <c r="AD106" s="1"/>
  <c r="AD107" s="1"/>
  <c r="AD108" s="1"/>
  <c r="AD109" s="1"/>
  <c r="AD110" s="1"/>
  <c r="AD111" s="1"/>
  <c r="AD112" s="1"/>
  <c r="AD113" s="1"/>
  <c r="AD114" s="1"/>
  <c r="AD115" s="1"/>
  <c r="AD116" s="1"/>
  <c r="AD117" s="1"/>
  <c r="AD118" s="1"/>
  <c r="AD119" s="1"/>
  <c r="AD120" s="1"/>
  <c r="AD121" s="1"/>
  <c r="AD122" s="1"/>
  <c r="AD123" s="1"/>
  <c r="AD124" s="1"/>
  <c r="AD125" s="1"/>
  <c r="AD126" s="1"/>
  <c r="AD127" s="1"/>
  <c r="AD128" s="1"/>
  <c r="AD129" s="1"/>
  <c r="AD130" s="1"/>
  <c r="AD131" s="1"/>
  <c r="AD132" s="1"/>
  <c r="AD133" s="1"/>
  <c r="AD134" s="1"/>
  <c r="AD135" s="1"/>
  <c r="AD136" s="1"/>
  <c r="AD137" s="1"/>
  <c r="AD138" s="1"/>
  <c r="AD139" s="1"/>
  <c r="AD140" s="1"/>
  <c r="AD141" s="1"/>
  <c r="AD142" s="1"/>
  <c r="AD143" s="1"/>
  <c r="AD144" s="1"/>
  <c r="AD145" s="1"/>
  <c r="AD146" s="1"/>
  <c r="AD147" s="1"/>
  <c r="AD148" s="1"/>
  <c r="AD149" s="1"/>
  <c r="AD150" s="1"/>
  <c r="AD151" s="1"/>
  <c r="AD152" s="1"/>
  <c r="AD153" s="1"/>
  <c r="AD154" s="1"/>
  <c r="AD155" s="1"/>
  <c r="AD156" s="1"/>
  <c r="AD157" s="1"/>
  <c r="AD158" s="1"/>
  <c r="AD159" s="1"/>
  <c r="AD160" s="1"/>
  <c r="AD161" s="1"/>
  <c r="AD162" s="1"/>
  <c r="AD163" s="1"/>
  <c r="AD164" s="1"/>
  <c r="AD165" s="1"/>
  <c r="AD166" s="1"/>
  <c r="AD167" s="1"/>
  <c r="AD168" s="1"/>
  <c r="AD169" s="1"/>
  <c r="AD170" s="1"/>
  <c r="AD171" s="1"/>
  <c r="AD172" s="1"/>
  <c r="AD173" s="1"/>
  <c r="AD174" s="1"/>
  <c r="AD175" s="1"/>
  <c r="AD176" s="1"/>
  <c r="AD177" s="1"/>
  <c r="AD178" s="1"/>
  <c r="AD179" s="1"/>
  <c r="AD180" s="1"/>
  <c r="AD181" s="1"/>
  <c r="AD182" s="1"/>
  <c r="AD183" s="1"/>
  <c r="AD184" s="1"/>
  <c r="AD185" s="1"/>
  <c r="AD186" s="1"/>
  <c r="AD187" s="1"/>
  <c r="AD188" s="1"/>
  <c r="AD189" s="1"/>
  <c r="AD190" s="1"/>
  <c r="AD191" s="1"/>
  <c r="AD192" s="1"/>
  <c r="AD193" s="1"/>
  <c r="AD194" s="1"/>
  <c r="AD195" s="1"/>
  <c r="AD196" s="1"/>
  <c r="AD197" s="1"/>
  <c r="AD198" s="1"/>
  <c r="AD199" s="1"/>
  <c r="AD200" s="1"/>
  <c r="AD201" s="1"/>
  <c r="AD202" s="1"/>
  <c r="AD203" s="1"/>
  <c r="AD204" s="1"/>
  <c r="AD205" s="1"/>
  <c r="AD206" s="1"/>
  <c r="AD207" s="1"/>
  <c r="AD208" s="1"/>
  <c r="AD209" s="1"/>
  <c r="AD210" s="1"/>
  <c r="AD211" s="1"/>
  <c r="AD212" s="1"/>
  <c r="AD213" s="1"/>
  <c r="AD214" s="1"/>
  <c r="AD215" s="1"/>
  <c r="AD216" s="1"/>
  <c r="AD217" s="1"/>
  <c r="AD218" s="1"/>
  <c r="AD219" s="1"/>
  <c r="AD220" s="1"/>
  <c r="AD221" s="1"/>
  <c r="AD222" s="1"/>
  <c r="AD223" s="1"/>
  <c r="AD224" s="1"/>
  <c r="AD225" s="1"/>
  <c r="AD226" s="1"/>
  <c r="AD227" s="1"/>
  <c r="AD228" s="1"/>
  <c r="AD229" s="1"/>
  <c r="AD230" s="1"/>
  <c r="AD231" s="1"/>
  <c r="AD232" s="1"/>
  <c r="AD233" s="1"/>
  <c r="AD234" s="1"/>
  <c r="AD235" s="1"/>
  <c r="AD236" s="1"/>
  <c r="AD237" s="1"/>
  <c r="AD238" s="1"/>
  <c r="AD239" s="1"/>
  <c r="AD240" s="1"/>
  <c r="AD241" s="1"/>
  <c r="AD242" s="1"/>
  <c r="AD243" s="1"/>
  <c r="AD244" s="1"/>
  <c r="AD245" s="1"/>
  <c r="AD246" s="1"/>
  <c r="AD247" s="1"/>
  <c r="AD248" s="1"/>
  <c r="AD249" s="1"/>
  <c r="AD250" s="1"/>
  <c r="AD251" s="1"/>
  <c r="AD252" s="1"/>
  <c r="AD253" s="1"/>
  <c r="AD254" s="1"/>
  <c r="AD255" s="1"/>
  <c r="AD256" s="1"/>
  <c r="AD257" s="1"/>
  <c r="AD258" s="1"/>
  <c r="AD259" s="1"/>
  <c r="AD260" s="1"/>
  <c r="AD261" s="1"/>
  <c r="AD262" s="1"/>
  <c r="AD263" s="1"/>
  <c r="AD264" s="1"/>
  <c r="AD265" s="1"/>
  <c r="AD266" s="1"/>
  <c r="AD267" s="1"/>
  <c r="AD268" s="1"/>
  <c r="AD269" s="1"/>
  <c r="AD270" s="1"/>
  <c r="AD271" s="1"/>
  <c r="AD272" s="1"/>
  <c r="AD273" s="1"/>
  <c r="AD274" s="1"/>
  <c r="AD275" s="1"/>
  <c r="AD276" s="1"/>
  <c r="AD277" s="1"/>
  <c r="AD278" s="1"/>
  <c r="AD279" s="1"/>
  <c r="AD280" s="1"/>
  <c r="AD281" s="1"/>
  <c r="AD282" s="1"/>
  <c r="AD283" s="1"/>
  <c r="AD284" s="1"/>
  <c r="AD285" s="1"/>
  <c r="AD286" s="1"/>
  <c r="AD287" s="1"/>
  <c r="AD288" s="1"/>
  <c r="AD289" s="1"/>
  <c r="AD290" s="1"/>
  <c r="AD291" s="1"/>
  <c r="AD292" s="1"/>
  <c r="AD293" s="1"/>
  <c r="AD294" s="1"/>
  <c r="AD295" s="1"/>
  <c r="AD296" s="1"/>
  <c r="AD297" s="1"/>
  <c r="AD298" s="1"/>
  <c r="AD299" s="1"/>
  <c r="AD300" s="1"/>
  <c r="AD301" s="1"/>
  <c r="AD302" s="1"/>
  <c r="AD303" s="1"/>
  <c r="AD304" s="1"/>
  <c r="AD305" s="1"/>
  <c r="AD306" s="1"/>
  <c r="AD307" s="1"/>
  <c r="AD308" s="1"/>
  <c r="AD309" s="1"/>
  <c r="AD310" s="1"/>
  <c r="AD311" s="1"/>
  <c r="AD312" s="1"/>
  <c r="AD313" s="1"/>
  <c r="AD314" s="1"/>
  <c r="AD315" s="1"/>
  <c r="AD316" s="1"/>
  <c r="AD317" s="1"/>
  <c r="AD318" s="1"/>
  <c r="AD319" s="1"/>
  <c r="AD320" s="1"/>
  <c r="AD321" s="1"/>
  <c r="AD322" s="1"/>
  <c r="AD323" s="1"/>
  <c r="AD324" s="1"/>
  <c r="AD325" s="1"/>
  <c r="AD326" s="1"/>
  <c r="AD327" s="1"/>
  <c r="AD328" s="1"/>
  <c r="AD329" s="1"/>
  <c r="AD330" s="1"/>
  <c r="AD331" s="1"/>
  <c r="AD332" s="1"/>
  <c r="AD333" s="1"/>
  <c r="AD334" s="1"/>
  <c r="AD335" s="1"/>
  <c r="AD336" s="1"/>
  <c r="AD337" s="1"/>
  <c r="AD338" s="1"/>
  <c r="AD339" s="1"/>
  <c r="AD340" s="1"/>
  <c r="AD341" s="1"/>
  <c r="AD342" s="1"/>
  <c r="AD343" s="1"/>
  <c r="AD344" s="1"/>
  <c r="AD345" s="1"/>
  <c r="AD346" s="1"/>
  <c r="AD347" s="1"/>
  <c r="AD348" s="1"/>
  <c r="AD349" s="1"/>
  <c r="AD350" s="1"/>
  <c r="AD351" s="1"/>
  <c r="AD352" s="1"/>
  <c r="AD353" s="1"/>
  <c r="AD354" s="1"/>
  <c r="AD355" s="1"/>
  <c r="AD356" s="1"/>
  <c r="AD357" s="1"/>
  <c r="AD358" s="1"/>
  <c r="AD359" s="1"/>
  <c r="AD360" s="1"/>
  <c r="AD361" s="1"/>
  <c r="AD362" s="1"/>
  <c r="AD363" s="1"/>
  <c r="AD364" s="1"/>
  <c r="AD365" s="1"/>
  <c r="AD366" s="1"/>
  <c r="AD367" s="1"/>
  <c r="AD368" s="1"/>
  <c r="AD369" s="1"/>
  <c r="AD370" s="1"/>
  <c r="AD371" s="1"/>
  <c r="AD372" s="1"/>
  <c r="AD373" s="1"/>
  <c r="AD374" s="1"/>
  <c r="AD375" s="1"/>
  <c r="AD376" s="1"/>
  <c r="AD377" s="1"/>
  <c r="AD378" s="1"/>
  <c r="AD379" s="1"/>
  <c r="AD380" s="1"/>
  <c r="AD381" s="1"/>
  <c r="AD382" s="1"/>
  <c r="AD383" s="1"/>
  <c r="AD384" s="1"/>
  <c r="AD385" s="1"/>
  <c r="AD386" s="1"/>
  <c r="AD387" s="1"/>
  <c r="AD388" s="1"/>
  <c r="AD389" s="1"/>
  <c r="AD390" s="1"/>
  <c r="AD391" s="1"/>
  <c r="AD392" s="1"/>
  <c r="AD393" s="1"/>
  <c r="AD394" s="1"/>
  <c r="AD395" s="1"/>
  <c r="AD396" s="1"/>
  <c r="AD397" s="1"/>
  <c r="AD398" s="1"/>
  <c r="AD399" s="1"/>
  <c r="AD400" s="1"/>
  <c r="AD401" s="1"/>
  <c r="AD402" s="1"/>
  <c r="AD403" s="1"/>
  <c r="AD404" s="1"/>
  <c r="AD405" s="1"/>
  <c r="AD406" s="1"/>
  <c r="AD407" s="1"/>
  <c r="AD408" s="1"/>
  <c r="AD409" s="1"/>
  <c r="AD410" s="1"/>
  <c r="AD411" s="1"/>
  <c r="AD412" s="1"/>
  <c r="AD413" s="1"/>
  <c r="AD414" s="1"/>
  <c r="AD415" s="1"/>
  <c r="AD416" s="1"/>
  <c r="AD417" s="1"/>
  <c r="AD418" s="1"/>
  <c r="AD419" s="1"/>
  <c r="AD420" s="1"/>
  <c r="AD421" s="1"/>
  <c r="AD422" s="1"/>
  <c r="AD423" s="1"/>
  <c r="AD424" s="1"/>
  <c r="AD425" s="1"/>
  <c r="AD426" s="1"/>
  <c r="AD427" s="1"/>
  <c r="AD428" s="1"/>
  <c r="AD429" s="1"/>
  <c r="AD430" s="1"/>
  <c r="AD431" s="1"/>
  <c r="AD432" s="1"/>
  <c r="AD433" s="1"/>
  <c r="AD434" s="1"/>
  <c r="AD435" s="1"/>
  <c r="AD436" s="1"/>
  <c r="AD437" s="1"/>
  <c r="AD438" s="1"/>
  <c r="AD439" s="1"/>
  <c r="AD440" s="1"/>
  <c r="AD441" s="1"/>
  <c r="AD442" s="1"/>
  <c r="AD443" s="1"/>
  <c r="AD444" s="1"/>
  <c r="AD445" s="1"/>
  <c r="AD446" s="1"/>
  <c r="AD447" s="1"/>
  <c r="AD448" s="1"/>
  <c r="AD449" s="1"/>
  <c r="AD450" s="1"/>
  <c r="AD451" s="1"/>
  <c r="AD452" s="1"/>
  <c r="AD453" s="1"/>
  <c r="AD454" s="1"/>
  <c r="AD455" s="1"/>
  <c r="AD456" s="1"/>
  <c r="AD457" s="1"/>
  <c r="AD458" s="1"/>
  <c r="AD459" s="1"/>
  <c r="AD460" s="1"/>
  <c r="AD461" s="1"/>
  <c r="AD462" s="1"/>
  <c r="AD463" s="1"/>
  <c r="AD464" s="1"/>
  <c r="AD465" s="1"/>
  <c r="AD466" s="1"/>
  <c r="AD467" s="1"/>
  <c r="AD468" s="1"/>
  <c r="AD469" s="1"/>
  <c r="AD470" s="1"/>
  <c r="AD471" s="1"/>
  <c r="AD472" s="1"/>
  <c r="AD473" s="1"/>
  <c r="AD474" s="1"/>
  <c r="AD475" s="1"/>
  <c r="AD476" s="1"/>
  <c r="AD477" s="1"/>
  <c r="AD478" s="1"/>
  <c r="AD479" s="1"/>
  <c r="AD480" s="1"/>
  <c r="AD481" s="1"/>
  <c r="AD482" s="1"/>
  <c r="AD483" s="1"/>
  <c r="AD484" s="1"/>
  <c r="AD485" s="1"/>
  <c r="AD486" s="1"/>
  <c r="AD487" s="1"/>
  <c r="AD488" s="1"/>
  <c r="AD489" s="1"/>
  <c r="AD490" s="1"/>
  <c r="AC3"/>
  <c r="AJ6"/>
  <c r="AJ7" s="1"/>
  <c r="AQ5"/>
  <c r="C1192"/>
  <c r="C179"/>
  <c r="C177"/>
  <c r="C175"/>
  <c r="C173"/>
  <c r="C171"/>
  <c r="C169"/>
  <c r="C167"/>
  <c r="C165"/>
  <c r="C163"/>
  <c r="C161"/>
  <c r="C159"/>
  <c r="C157"/>
  <c r="C155"/>
  <c r="C153"/>
  <c r="C151"/>
  <c r="C149"/>
  <c r="C147"/>
  <c r="C145"/>
  <c r="C143"/>
  <c r="C141"/>
  <c r="C139"/>
  <c r="C137"/>
  <c r="C135"/>
  <c r="C133"/>
  <c r="C131"/>
  <c r="C129"/>
  <c r="C127"/>
  <c r="C125"/>
  <c r="C123"/>
  <c r="C121"/>
  <c r="C119"/>
  <c r="C117"/>
  <c r="C115"/>
  <c r="C113"/>
  <c r="C111"/>
  <c r="C109"/>
  <c r="C107"/>
  <c r="C105"/>
  <c r="C103"/>
  <c r="C101"/>
  <c r="C99"/>
  <c r="C97"/>
  <c r="C95"/>
  <c r="C93"/>
  <c r="C91"/>
  <c r="C89"/>
  <c r="C87"/>
  <c r="C85"/>
  <c r="C83"/>
  <c r="C81"/>
  <c r="C79"/>
  <c r="C77"/>
  <c r="C75"/>
  <c r="C73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AX4"/>
  <c r="AX5" s="1"/>
  <c r="AX6" s="1"/>
  <c r="AX7" s="1"/>
  <c r="AX8" s="1"/>
  <c r="AX9" s="1"/>
  <c r="AX10" s="1"/>
  <c r="AX11" s="1"/>
  <c r="AX12" s="1"/>
  <c r="AX13" s="1"/>
  <c r="AX14" s="1"/>
  <c r="AX15" s="1"/>
  <c r="AX16" s="1"/>
  <c r="AX17" s="1"/>
  <c r="AX18" s="1"/>
  <c r="AX19" s="1"/>
  <c r="AX20" s="1"/>
  <c r="AX21" s="1"/>
  <c r="AX22" s="1"/>
  <c r="AX23" s="1"/>
  <c r="AX24" s="1"/>
  <c r="AX25" s="1"/>
  <c r="AX26" s="1"/>
  <c r="AX27" s="1"/>
  <c r="AX28" s="1"/>
  <c r="AX29" s="1"/>
  <c r="AX30" s="1"/>
  <c r="AX31" s="1"/>
  <c r="AX32" s="1"/>
  <c r="AX33" s="1"/>
  <c r="AX34" s="1"/>
  <c r="AX35" s="1"/>
  <c r="AX36" s="1"/>
  <c r="AX37" s="1"/>
  <c r="AX38" s="1"/>
  <c r="AX39" s="1"/>
  <c r="AX40" s="1"/>
  <c r="AX41" s="1"/>
  <c r="AX42" s="1"/>
  <c r="AX43" s="1"/>
  <c r="AX44" s="1"/>
  <c r="AX45" s="1"/>
  <c r="AX46" s="1"/>
  <c r="AX47" s="1"/>
  <c r="AX48" s="1"/>
  <c r="AX49" s="1"/>
  <c r="AX50" s="1"/>
  <c r="AX51" s="1"/>
  <c r="AX52" s="1"/>
  <c r="AX53" s="1"/>
  <c r="AX54" s="1"/>
  <c r="AX55" s="1"/>
  <c r="AX56" s="1"/>
  <c r="AX57" s="1"/>
  <c r="AX58" s="1"/>
  <c r="AX59" s="1"/>
  <c r="AX60" s="1"/>
  <c r="AX61" s="1"/>
  <c r="AX62" s="1"/>
  <c r="AX63" s="1"/>
  <c r="AX64" s="1"/>
  <c r="AX65" s="1"/>
  <c r="AX66" s="1"/>
  <c r="AX67" s="1"/>
  <c r="AX68" s="1"/>
  <c r="AX69" s="1"/>
  <c r="AX70" s="1"/>
  <c r="AX71" s="1"/>
  <c r="AX72" s="1"/>
  <c r="AX73" s="1"/>
  <c r="AX74" s="1"/>
  <c r="AX75" s="1"/>
  <c r="BE3"/>
  <c r="AQ3"/>
  <c r="P4"/>
  <c r="AQ6"/>
  <c r="AQ4"/>
  <c r="BE4"/>
  <c r="C265"/>
  <c r="C263"/>
  <c r="C261"/>
  <c r="C259"/>
  <c r="C257"/>
  <c r="C255"/>
  <c r="C253"/>
  <c r="C251"/>
  <c r="C249"/>
  <c r="C247"/>
  <c r="C245"/>
  <c r="C243"/>
  <c r="C241"/>
  <c r="C239"/>
  <c r="C237"/>
  <c r="C235"/>
  <c r="C233"/>
  <c r="C231"/>
  <c r="C229"/>
  <c r="C227"/>
  <c r="C225"/>
  <c r="C223"/>
  <c r="C221"/>
  <c r="C219"/>
  <c r="C217"/>
  <c r="C215"/>
  <c r="C213"/>
  <c r="C211"/>
  <c r="C209"/>
  <c r="C207"/>
  <c r="C205"/>
  <c r="C203"/>
  <c r="C201"/>
  <c r="C199"/>
  <c r="C197"/>
  <c r="C195"/>
  <c r="C193"/>
  <c r="C191"/>
  <c r="C189"/>
  <c r="C187"/>
  <c r="C185"/>
  <c r="C183"/>
  <c r="C181"/>
  <c r="AC4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6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6"/>
  <c r="C1195"/>
  <c r="C1194"/>
  <c r="C1193"/>
  <c r="C1190"/>
  <c r="C1267"/>
  <c r="C1265"/>
  <c r="C1263"/>
  <c r="C1261"/>
  <c r="C8"/>
  <c r="C1268"/>
  <c r="C1266"/>
  <c r="C1264"/>
  <c r="C1262"/>
  <c r="C1260"/>
  <c r="C12"/>
  <c r="C10"/>
  <c r="C6"/>
  <c r="C4"/>
  <c r="C3"/>
  <c r="C11"/>
  <c r="C9"/>
  <c r="C7"/>
  <c r="C5"/>
  <c r="C1754"/>
  <c r="C1753"/>
  <c r="C1752"/>
  <c r="C1751"/>
  <c r="C1750"/>
  <c r="C1749"/>
  <c r="C1748"/>
  <c r="C1747"/>
  <c r="C1746"/>
  <c r="C1745"/>
  <c r="C1744"/>
  <c r="C1743"/>
  <c r="C1742"/>
  <c r="C1741"/>
  <c r="C1740"/>
  <c r="C1739"/>
  <c r="C1738"/>
  <c r="C1737"/>
  <c r="C1736"/>
  <c r="C1735"/>
  <c r="C1734"/>
  <c r="C1733"/>
  <c r="C1732"/>
  <c r="C1731"/>
  <c r="C1730"/>
  <c r="C1729"/>
  <c r="C1728"/>
  <c r="C1727"/>
  <c r="C1726"/>
  <c r="C1725"/>
  <c r="C1724"/>
  <c r="C1723"/>
  <c r="C1722"/>
  <c r="C1721"/>
  <c r="C1720"/>
  <c r="C1719"/>
  <c r="C1718"/>
  <c r="C1717"/>
  <c r="C1716"/>
  <c r="C1715"/>
  <c r="C1714"/>
  <c r="C1713"/>
  <c r="C1712"/>
  <c r="C1711"/>
  <c r="C1710"/>
  <c r="C1709"/>
  <c r="C1708"/>
  <c r="C1707"/>
  <c r="C1706"/>
  <c r="C1705"/>
  <c r="C1704"/>
  <c r="C1703"/>
  <c r="C1702"/>
  <c r="C1701"/>
  <c r="C1700"/>
  <c r="C1699"/>
  <c r="C1698"/>
  <c r="C1697"/>
  <c r="C1696"/>
  <c r="C1695"/>
  <c r="C1694"/>
  <c r="C1693"/>
  <c r="C1692"/>
  <c r="C1691"/>
  <c r="C1690"/>
  <c r="C1689"/>
  <c r="C1688"/>
  <c r="C1687"/>
  <c r="C1686"/>
  <c r="C1685"/>
  <c r="C1684"/>
  <c r="C1683"/>
  <c r="C1682"/>
  <c r="C1681"/>
  <c r="C1680"/>
  <c r="C1679"/>
  <c r="C1678"/>
  <c r="C1677"/>
  <c r="C1676"/>
  <c r="C1675"/>
  <c r="C1674"/>
  <c r="C1673"/>
  <c r="C1672"/>
  <c r="C1671"/>
  <c r="C1670"/>
  <c r="C1669"/>
  <c r="C1668"/>
  <c r="C1667"/>
  <c r="C1666"/>
  <c r="C1665"/>
  <c r="C1664"/>
  <c r="C1663"/>
  <c r="C1662"/>
  <c r="C1661"/>
  <c r="C1660"/>
  <c r="C1659"/>
  <c r="C1658"/>
  <c r="C1657"/>
  <c r="C1656"/>
  <c r="C1655"/>
  <c r="C1654"/>
  <c r="C1653"/>
  <c r="C1652"/>
  <c r="C1651"/>
  <c r="C1650"/>
  <c r="C1649"/>
  <c r="C1648"/>
  <c r="C1647"/>
  <c r="C1646"/>
  <c r="C1645"/>
  <c r="C1644"/>
  <c r="C1643"/>
  <c r="C1642"/>
  <c r="C1641"/>
  <c r="C1640"/>
  <c r="C1639"/>
  <c r="C1638"/>
  <c r="C1637"/>
  <c r="C1636"/>
  <c r="C1635"/>
  <c r="C1634"/>
  <c r="C1633"/>
  <c r="C1632"/>
  <c r="C1631"/>
  <c r="C1630"/>
  <c r="C1629"/>
  <c r="C1628"/>
  <c r="C1627"/>
  <c r="C1626"/>
  <c r="C1625"/>
  <c r="C1624"/>
  <c r="C1623"/>
  <c r="C1622"/>
  <c r="C1621"/>
  <c r="C1620"/>
  <c r="C1619"/>
  <c r="C1618"/>
  <c r="C1617"/>
  <c r="C1616"/>
  <c r="C1615"/>
  <c r="C1614"/>
  <c r="C1613"/>
  <c r="C1612"/>
  <c r="C1611"/>
  <c r="C1610"/>
  <c r="C1609"/>
  <c r="C1608"/>
  <c r="C1607"/>
  <c r="C1606"/>
  <c r="C1605"/>
  <c r="C1604"/>
  <c r="C1603"/>
  <c r="C1602"/>
  <c r="C1601"/>
  <c r="C1600"/>
  <c r="C1599"/>
  <c r="C1598"/>
  <c r="C1597"/>
  <c r="C1596"/>
  <c r="C1595"/>
  <c r="C1594"/>
  <c r="C1593"/>
  <c r="C1592"/>
  <c r="C1591"/>
  <c r="C1590"/>
  <c r="C1589"/>
  <c r="C1588"/>
  <c r="C1587"/>
  <c r="C1586"/>
  <c r="C1585"/>
  <c r="C1584"/>
  <c r="C1583"/>
  <c r="C1582"/>
  <c r="C1581"/>
  <c r="C1580"/>
  <c r="C1579"/>
  <c r="C1578"/>
  <c r="C1577"/>
  <c r="C1576"/>
  <c r="C1575"/>
  <c r="C1574"/>
  <c r="C1573"/>
  <c r="C1572"/>
  <c r="C1571"/>
  <c r="C1570"/>
  <c r="C1569"/>
  <c r="C1568"/>
  <c r="C1567"/>
  <c r="C1566"/>
  <c r="C1565"/>
  <c r="C1564"/>
  <c r="C1563"/>
  <c r="C1562"/>
  <c r="C1561"/>
  <c r="C1560"/>
  <c r="C1559"/>
  <c r="C1558"/>
  <c r="C1557"/>
  <c r="C1556"/>
  <c r="C1555"/>
  <c r="C1554"/>
  <c r="C1553"/>
  <c r="C1552"/>
  <c r="C1551"/>
  <c r="C1550"/>
  <c r="C1549"/>
  <c r="C1548"/>
  <c r="C1547"/>
  <c r="C1546"/>
  <c r="C1545"/>
  <c r="C1544"/>
  <c r="C1543"/>
  <c r="C1542"/>
  <c r="C1541"/>
  <c r="C1540"/>
  <c r="C1539"/>
  <c r="C1538"/>
  <c r="C1537"/>
  <c r="C1536"/>
  <c r="C1535"/>
  <c r="C1534"/>
  <c r="C1533"/>
  <c r="C1532"/>
  <c r="C1531"/>
  <c r="C1530"/>
  <c r="C1529"/>
  <c r="C1528"/>
  <c r="C1527"/>
  <c r="C1526"/>
  <c r="C1525"/>
  <c r="C1524"/>
  <c r="C1523"/>
  <c r="C1522"/>
  <c r="C1521"/>
  <c r="C1520"/>
  <c r="C1519"/>
  <c r="C1518"/>
  <c r="C1517"/>
  <c r="C1516"/>
  <c r="C1515"/>
  <c r="C1514"/>
  <c r="C1513"/>
  <c r="C1512"/>
  <c r="C1511"/>
  <c r="C1510"/>
  <c r="C1509"/>
  <c r="C1508"/>
  <c r="C1507"/>
  <c r="C1506"/>
  <c r="C1505"/>
  <c r="C1504"/>
  <c r="C1503"/>
  <c r="C1502"/>
  <c r="C1501"/>
  <c r="C1500"/>
  <c r="C1499"/>
  <c r="C1498"/>
  <c r="C1497"/>
  <c r="C1496"/>
  <c r="C1495"/>
  <c r="C1494"/>
  <c r="C1493"/>
  <c r="C1492"/>
  <c r="C1491"/>
  <c r="C1490"/>
  <c r="C1489"/>
  <c r="C1488"/>
  <c r="C1487"/>
  <c r="C1486"/>
  <c r="C1485"/>
  <c r="C1484"/>
  <c r="C1483"/>
  <c r="C1482"/>
  <c r="C1481"/>
  <c r="C1480"/>
  <c r="C1479"/>
  <c r="C1478"/>
  <c r="C1477"/>
  <c r="C1476"/>
  <c r="C1475"/>
  <c r="C1474"/>
  <c r="C1473"/>
  <c r="C1472"/>
  <c r="C1471"/>
  <c r="C1470"/>
  <c r="C1469"/>
  <c r="C1468"/>
  <c r="C1467"/>
  <c r="C1466"/>
  <c r="C1465"/>
  <c r="C1464"/>
  <c r="C1463"/>
  <c r="C1462"/>
  <c r="C1461"/>
  <c r="C1460"/>
  <c r="C1459"/>
  <c r="C1458"/>
  <c r="C1457"/>
  <c r="C1456"/>
  <c r="C1455"/>
  <c r="C1454"/>
  <c r="C1453"/>
  <c r="C1452"/>
  <c r="C1451"/>
  <c r="C1450"/>
  <c r="C1449"/>
  <c r="C1448"/>
  <c r="C1447"/>
  <c r="C1446"/>
  <c r="C1445"/>
  <c r="C1444"/>
  <c r="C1443"/>
  <c r="C1442"/>
  <c r="C1441"/>
  <c r="C1440"/>
  <c r="C1439"/>
  <c r="C1438"/>
  <c r="C1437"/>
  <c r="C1436"/>
  <c r="C1435"/>
  <c r="C1434"/>
  <c r="C1433"/>
  <c r="C1432"/>
  <c r="C1431"/>
  <c r="C1430"/>
  <c r="C1429"/>
  <c r="C1428"/>
  <c r="C1427"/>
  <c r="C1426"/>
  <c r="C1425"/>
  <c r="C1424"/>
  <c r="C1423"/>
  <c r="C1422"/>
  <c r="C1421"/>
  <c r="C1420"/>
  <c r="C1419"/>
  <c r="C1418"/>
  <c r="C1417"/>
  <c r="C1416"/>
  <c r="C1415"/>
  <c r="C1414"/>
  <c r="C1413"/>
  <c r="C1412"/>
  <c r="C1411"/>
  <c r="C1410"/>
  <c r="C1409"/>
  <c r="C1408"/>
  <c r="C1407"/>
  <c r="C1406"/>
  <c r="C1405"/>
  <c r="C1404"/>
  <c r="C1403"/>
  <c r="C1402"/>
  <c r="C1401"/>
  <c r="C1400"/>
  <c r="C1399"/>
  <c r="C1398"/>
  <c r="C1397"/>
  <c r="C1396"/>
  <c r="C1395"/>
  <c r="C1394"/>
  <c r="C1393"/>
  <c r="C1392"/>
  <c r="C1391"/>
  <c r="C1390"/>
  <c r="C1389"/>
  <c r="C1388"/>
  <c r="C1387"/>
  <c r="C1386"/>
  <c r="C1385"/>
  <c r="C1384"/>
  <c r="C1383"/>
  <c r="C1382"/>
  <c r="C1381"/>
  <c r="C1380"/>
  <c r="C1379"/>
  <c r="C1378"/>
  <c r="C1377"/>
  <c r="C1376"/>
  <c r="C1375"/>
  <c r="C1374"/>
  <c r="C1373"/>
  <c r="C1372"/>
  <c r="C1371"/>
  <c r="C1370"/>
  <c r="C1369"/>
  <c r="C1368"/>
  <c r="C1367"/>
  <c r="C1366"/>
  <c r="C1365"/>
  <c r="C1364"/>
  <c r="C1363"/>
  <c r="C1362"/>
  <c r="C1361"/>
  <c r="C1360"/>
  <c r="C1359"/>
  <c r="C1358"/>
  <c r="C1357"/>
  <c r="C1356"/>
  <c r="C1355"/>
  <c r="C1354"/>
  <c r="C1353"/>
  <c r="C1352"/>
  <c r="C1351"/>
  <c r="C1350"/>
  <c r="C1349"/>
  <c r="C1348"/>
  <c r="C1347"/>
  <c r="C1346"/>
  <c r="C1345"/>
  <c r="C1344"/>
  <c r="C1343"/>
  <c r="C1342"/>
  <c r="C1341"/>
  <c r="C1340"/>
  <c r="C1339"/>
  <c r="C1338"/>
  <c r="C1337"/>
  <c r="C1336"/>
  <c r="C1335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5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59"/>
  <c r="C1258"/>
  <c r="C1257"/>
  <c r="C1256"/>
  <c r="C1255"/>
  <c r="C13"/>
  <c r="AR184" l="1"/>
  <c r="U9"/>
  <c r="W8"/>
  <c r="AD491"/>
  <c r="AC490"/>
  <c r="BE5"/>
  <c r="I21"/>
  <c r="G25"/>
  <c r="AQ7"/>
  <c r="AJ8"/>
  <c r="P5"/>
  <c r="O4"/>
  <c r="AK22"/>
  <c r="BE6"/>
  <c r="AY15"/>
  <c r="AC5"/>
  <c r="AR185" l="1"/>
  <c r="U10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U276" s="1"/>
  <c r="U277" s="1"/>
  <c r="U278" s="1"/>
  <c r="U279" s="1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U335" s="1"/>
  <c r="U336" s="1"/>
  <c r="U337" s="1"/>
  <c r="U338" s="1"/>
  <c r="U339" s="1"/>
  <c r="U340" s="1"/>
  <c r="U341" s="1"/>
  <c r="U342" s="1"/>
  <c r="U343" s="1"/>
  <c r="U344" s="1"/>
  <c r="U345" s="1"/>
  <c r="U346" s="1"/>
  <c r="U347" s="1"/>
  <c r="U348" s="1"/>
  <c r="U349" s="1"/>
  <c r="U350" s="1"/>
  <c r="U351" s="1"/>
  <c r="U352" s="1"/>
  <c r="U353" s="1"/>
  <c r="U354" s="1"/>
  <c r="U355" s="1"/>
  <c r="U356" s="1"/>
  <c r="U357" s="1"/>
  <c r="U358" s="1"/>
  <c r="U359" s="1"/>
  <c r="U360" s="1"/>
  <c r="U361" s="1"/>
  <c r="U362" s="1"/>
  <c r="U363" s="1"/>
  <c r="U364" s="1"/>
  <c r="U365" s="1"/>
  <c r="U366" s="1"/>
  <c r="U367" s="1"/>
  <c r="U368" s="1"/>
  <c r="U369" s="1"/>
  <c r="U370" s="1"/>
  <c r="U371" s="1"/>
  <c r="U372" s="1"/>
  <c r="U373" s="1"/>
  <c r="U374" s="1"/>
  <c r="U375" s="1"/>
  <c r="U376" s="1"/>
  <c r="U377" s="1"/>
  <c r="U378" s="1"/>
  <c r="U379" s="1"/>
  <c r="U380" s="1"/>
  <c r="U381" s="1"/>
  <c r="U382" s="1"/>
  <c r="U383" s="1"/>
  <c r="U384" s="1"/>
  <c r="U385" s="1"/>
  <c r="U386" s="1"/>
  <c r="U387" s="1"/>
  <c r="U388" s="1"/>
  <c r="U389" s="1"/>
  <c r="U390" s="1"/>
  <c r="U391" s="1"/>
  <c r="U392" s="1"/>
  <c r="U393" s="1"/>
  <c r="U394" s="1"/>
  <c r="U395" s="1"/>
  <c r="U396" s="1"/>
  <c r="U397" s="1"/>
  <c r="U398" s="1"/>
  <c r="U399" s="1"/>
  <c r="U400" s="1"/>
  <c r="U401" s="1"/>
  <c r="U402" s="1"/>
  <c r="U403" s="1"/>
  <c r="U404" s="1"/>
  <c r="U405" s="1"/>
  <c r="U406" s="1"/>
  <c r="U407" s="1"/>
  <c r="U408" s="1"/>
  <c r="U409" s="1"/>
  <c r="U410" s="1"/>
  <c r="U411" s="1"/>
  <c r="U412" s="1"/>
  <c r="U413" s="1"/>
  <c r="U414" s="1"/>
  <c r="U415" s="1"/>
  <c r="U416" s="1"/>
  <c r="U417" s="1"/>
  <c r="U418" s="1"/>
  <c r="U419" s="1"/>
  <c r="U420" s="1"/>
  <c r="U421" s="1"/>
  <c r="U422" s="1"/>
  <c r="U423" s="1"/>
  <c r="U424" s="1"/>
  <c r="U425" s="1"/>
  <c r="U426" s="1"/>
  <c r="U427" s="1"/>
  <c r="U428" s="1"/>
  <c r="U429" s="1"/>
  <c r="U430" s="1"/>
  <c r="U431" s="1"/>
  <c r="U432" s="1"/>
  <c r="U433" s="1"/>
  <c r="U434" s="1"/>
  <c r="U435" s="1"/>
  <c r="U436" s="1"/>
  <c r="U437" s="1"/>
  <c r="U438" s="1"/>
  <c r="U439" s="1"/>
  <c r="U440" s="1"/>
  <c r="U441" s="1"/>
  <c r="U442" s="1"/>
  <c r="U443" s="1"/>
  <c r="U444" s="1"/>
  <c r="U445" s="1"/>
  <c r="U446" s="1"/>
  <c r="U447" s="1"/>
  <c r="U448" s="1"/>
  <c r="U449" s="1"/>
  <c r="U450" s="1"/>
  <c r="U451" s="1"/>
  <c r="U452" s="1"/>
  <c r="U453" s="1"/>
  <c r="U454" s="1"/>
  <c r="U455" s="1"/>
  <c r="U456" s="1"/>
  <c r="U457" s="1"/>
  <c r="U458" s="1"/>
  <c r="U459" s="1"/>
  <c r="U460" s="1"/>
  <c r="U461" s="1"/>
  <c r="U462" s="1"/>
  <c r="U463" s="1"/>
  <c r="U464" s="1"/>
  <c r="U465" s="1"/>
  <c r="U466" s="1"/>
  <c r="U467" s="1"/>
  <c r="U468" s="1"/>
  <c r="U469" s="1"/>
  <c r="U470" s="1"/>
  <c r="U471" s="1"/>
  <c r="U472" s="1"/>
  <c r="U473" s="1"/>
  <c r="U474" s="1"/>
  <c r="U475" s="1"/>
  <c r="U476" s="1"/>
  <c r="U477" s="1"/>
  <c r="U478" s="1"/>
  <c r="U479" s="1"/>
  <c r="U480" s="1"/>
  <c r="U481" s="1"/>
  <c r="U482" s="1"/>
  <c r="U483" s="1"/>
  <c r="U484" s="1"/>
  <c r="U485" s="1"/>
  <c r="U486" s="1"/>
  <c r="U487" s="1"/>
  <c r="U488" s="1"/>
  <c r="U489" s="1"/>
  <c r="U490" s="1"/>
  <c r="U491" s="1"/>
  <c r="U492" s="1"/>
  <c r="U493" s="1"/>
  <c r="U494" s="1"/>
  <c r="U495" s="1"/>
  <c r="U496" s="1"/>
  <c r="U497" s="1"/>
  <c r="U498" s="1"/>
  <c r="U499" s="1"/>
  <c r="W9"/>
  <c r="AD492"/>
  <c r="AC491"/>
  <c r="G26"/>
  <c r="I25" s="1"/>
  <c r="I24"/>
  <c r="I23" s="1"/>
  <c r="AJ9"/>
  <c r="AQ8"/>
  <c r="P6"/>
  <c r="O5"/>
  <c r="AY16"/>
  <c r="AC6"/>
  <c r="BE7"/>
  <c r="AK23"/>
  <c r="AR186" l="1"/>
  <c r="AD493"/>
  <c r="AC492"/>
  <c r="G27"/>
  <c r="I26" s="1"/>
  <c r="AJ10"/>
  <c r="AQ9"/>
  <c r="P7"/>
  <c r="O6"/>
  <c r="AK24"/>
  <c r="BE8"/>
  <c r="AC7"/>
  <c r="AR187" l="1"/>
  <c r="AD494"/>
  <c r="AC493"/>
  <c r="G28"/>
  <c r="I27"/>
  <c r="J25"/>
  <c r="AJ11"/>
  <c r="AQ10"/>
  <c r="P8"/>
  <c r="O7"/>
  <c r="AY17"/>
  <c r="W10"/>
  <c r="AC8"/>
  <c r="BE9"/>
  <c r="AK25"/>
  <c r="AR188" l="1"/>
  <c r="AD495"/>
  <c r="AC494"/>
  <c r="G29"/>
  <c r="I28" s="1"/>
  <c r="J26"/>
  <c r="AQ11"/>
  <c r="AJ12"/>
  <c r="P9"/>
  <c r="O8"/>
  <c r="AY19"/>
  <c r="AK26"/>
  <c r="AY18"/>
  <c r="BE10"/>
  <c r="AC9"/>
  <c r="W11"/>
  <c r="AR189" l="1"/>
  <c r="AD496"/>
  <c r="AC495"/>
  <c r="J27"/>
  <c r="G30"/>
  <c r="I29"/>
  <c r="AJ13"/>
  <c r="AQ12"/>
  <c r="P10"/>
  <c r="O9"/>
  <c r="AK27"/>
  <c r="AL26" s="1"/>
  <c r="W12"/>
  <c r="AC10"/>
  <c r="BE11"/>
  <c r="AY20"/>
  <c r="AZ19" s="1"/>
  <c r="AR190" l="1"/>
  <c r="X11"/>
  <c r="AD497"/>
  <c r="AC496"/>
  <c r="G31"/>
  <c r="I30" s="1"/>
  <c r="J28"/>
  <c r="AJ14"/>
  <c r="AQ13"/>
  <c r="P11"/>
  <c r="O10"/>
  <c r="AC11"/>
  <c r="W13"/>
  <c r="AK28"/>
  <c r="AL27" s="1"/>
  <c r="AY21"/>
  <c r="BE12"/>
  <c r="AZ20" l="1"/>
  <c r="X12"/>
  <c r="AD498"/>
  <c r="AC497"/>
  <c r="J29"/>
  <c r="G32"/>
  <c r="I31" s="1"/>
  <c r="AJ15"/>
  <c r="AQ14"/>
  <c r="P12"/>
  <c r="O11"/>
  <c r="BE13"/>
  <c r="AY22"/>
  <c r="AZ21" s="1"/>
  <c r="W14"/>
  <c r="AC12"/>
  <c r="X13" l="1"/>
  <c r="AD499"/>
  <c r="AC499" s="1"/>
  <c r="AC498"/>
  <c r="G33"/>
  <c r="I32" s="1"/>
  <c r="J30"/>
  <c r="AJ16"/>
  <c r="AQ15"/>
  <c r="P13"/>
  <c r="O12"/>
  <c r="AC13"/>
  <c r="AY23"/>
  <c r="BE14"/>
  <c r="AK29"/>
  <c r="AL28" l="1"/>
  <c r="BA19"/>
  <c r="AZ22"/>
  <c r="K28"/>
  <c r="J31"/>
  <c r="G34"/>
  <c r="I33" s="1"/>
  <c r="AJ17"/>
  <c r="AQ16"/>
  <c r="P14"/>
  <c r="O13"/>
  <c r="W16"/>
  <c r="AC14"/>
  <c r="AK31"/>
  <c r="BE15"/>
  <c r="W15"/>
  <c r="AK30"/>
  <c r="AM26" l="1"/>
  <c r="AM27"/>
  <c r="BC19"/>
  <c r="BB19"/>
  <c r="AL29"/>
  <c r="AL30"/>
  <c r="M28"/>
  <c r="L28"/>
  <c r="X15"/>
  <c r="Y11"/>
  <c r="X14"/>
  <c r="Y12"/>
  <c r="J32"/>
  <c r="G35"/>
  <c r="I34" s="1"/>
  <c r="K29"/>
  <c r="AJ18"/>
  <c r="AQ17"/>
  <c r="P15"/>
  <c r="O14"/>
  <c r="AY25"/>
  <c r="BE16"/>
  <c r="AY24"/>
  <c r="AC15"/>
  <c r="BA20" l="1"/>
  <c r="AZ23"/>
  <c r="AZ24"/>
  <c r="BA21"/>
  <c r="AN27"/>
  <c r="AO27"/>
  <c r="AN26"/>
  <c r="AO26"/>
  <c r="M29"/>
  <c r="L29"/>
  <c r="Z11"/>
  <c r="AA11"/>
  <c r="AA12"/>
  <c r="Z12"/>
  <c r="J33"/>
  <c r="K30"/>
  <c r="G36"/>
  <c r="I35"/>
  <c r="AJ19"/>
  <c r="AQ18"/>
  <c r="P16"/>
  <c r="O15"/>
  <c r="W18"/>
  <c r="AC16"/>
  <c r="BE17"/>
  <c r="AY26"/>
  <c r="W17"/>
  <c r="AK32"/>
  <c r="BC20" l="1"/>
  <c r="BB20"/>
  <c r="AM28"/>
  <c r="AL31"/>
  <c r="BA22"/>
  <c r="BC21"/>
  <c r="BB21"/>
  <c r="AZ25"/>
  <c r="Y13"/>
  <c r="X17"/>
  <c r="X16"/>
  <c r="Y14"/>
  <c r="M30"/>
  <c r="L30"/>
  <c r="G37"/>
  <c r="I36" s="1"/>
  <c r="K31"/>
  <c r="J34"/>
  <c r="AJ20"/>
  <c r="AQ19"/>
  <c r="P17"/>
  <c r="O16"/>
  <c r="AK34"/>
  <c r="AY27"/>
  <c r="BE18"/>
  <c r="AC17"/>
  <c r="W19"/>
  <c r="AK33"/>
  <c r="BC22" l="1"/>
  <c r="BB22"/>
  <c r="AM29"/>
  <c r="BA23"/>
  <c r="AZ26"/>
  <c r="AN28"/>
  <c r="AO28"/>
  <c r="AL33"/>
  <c r="AM30"/>
  <c r="AL32"/>
  <c r="Y15"/>
  <c r="M31"/>
  <c r="L31"/>
  <c r="Z14"/>
  <c r="AA14"/>
  <c r="Z13"/>
  <c r="AA13"/>
  <c r="X18"/>
  <c r="K32"/>
  <c r="G38"/>
  <c r="I37"/>
  <c r="J35"/>
  <c r="AJ21"/>
  <c r="AQ20"/>
  <c r="P18"/>
  <c r="O17"/>
  <c r="AC18"/>
  <c r="BE19"/>
  <c r="AN30" l="1"/>
  <c r="AO30"/>
  <c r="BC23"/>
  <c r="BB23"/>
  <c r="AN29"/>
  <c r="AO29"/>
  <c r="Z15"/>
  <c r="AA15"/>
  <c r="M32"/>
  <c r="L32"/>
  <c r="K33"/>
  <c r="I38"/>
  <c r="K34" s="1"/>
  <c r="G39"/>
  <c r="J36"/>
  <c r="AJ22"/>
  <c r="AQ21"/>
  <c r="P19"/>
  <c r="O18"/>
  <c r="BE20"/>
  <c r="AC19"/>
  <c r="AY29"/>
  <c r="W20"/>
  <c r="AK35"/>
  <c r="AY28"/>
  <c r="BA24" l="1"/>
  <c r="AZ28"/>
  <c r="AZ27"/>
  <c r="AL34"/>
  <c r="AM31"/>
  <c r="BA25"/>
  <c r="Y16"/>
  <c r="X19"/>
  <c r="M33"/>
  <c r="L33"/>
  <c r="M34"/>
  <c r="L34"/>
  <c r="G40"/>
  <c r="I39" s="1"/>
  <c r="K35" s="1"/>
  <c r="J37"/>
  <c r="AJ23"/>
  <c r="AQ22"/>
  <c r="P20"/>
  <c r="O19"/>
  <c r="AK37"/>
  <c r="AC20"/>
  <c r="BE21"/>
  <c r="AY30"/>
  <c r="AK36"/>
  <c r="W21"/>
  <c r="BC25" l="1"/>
  <c r="BB25"/>
  <c r="AN31"/>
  <c r="AO31"/>
  <c r="BC24"/>
  <c r="BB24"/>
  <c r="AM32"/>
  <c r="AM33"/>
  <c r="AL35"/>
  <c r="AL36"/>
  <c r="BA26"/>
  <c r="AZ29"/>
  <c r="M35"/>
  <c r="L35"/>
  <c r="Z16"/>
  <c r="AA16"/>
  <c r="Y17"/>
  <c r="X20"/>
  <c r="G41"/>
  <c r="I40" s="1"/>
  <c r="K36" s="1"/>
  <c r="J38"/>
  <c r="AJ24"/>
  <c r="AQ23"/>
  <c r="P21"/>
  <c r="O20"/>
  <c r="BE22"/>
  <c r="AC21"/>
  <c r="W23"/>
  <c r="AY31"/>
  <c r="AK38"/>
  <c r="W22"/>
  <c r="BC26" l="1"/>
  <c r="BB26"/>
  <c r="AN33"/>
  <c r="AO33"/>
  <c r="AN32"/>
  <c r="AO32"/>
  <c r="AL37"/>
  <c r="AM34"/>
  <c r="AZ30"/>
  <c r="BA27"/>
  <c r="Y18"/>
  <c r="X21"/>
  <c r="Y19"/>
  <c r="M36"/>
  <c r="L36"/>
  <c r="Z17"/>
  <c r="AA17"/>
  <c r="X22"/>
  <c r="J39"/>
  <c r="G42"/>
  <c r="I41" s="1"/>
  <c r="AJ25"/>
  <c r="AQ24"/>
  <c r="P22"/>
  <c r="O21"/>
  <c r="AC22"/>
  <c r="BE23"/>
  <c r="BC27" l="1"/>
  <c r="BB27"/>
  <c r="AN34"/>
  <c r="AO34"/>
  <c r="Z18"/>
  <c r="AA18"/>
  <c r="Z19"/>
  <c r="AA19"/>
  <c r="K37"/>
  <c r="G43"/>
  <c r="I42" s="1"/>
  <c r="J40"/>
  <c r="AJ26"/>
  <c r="AQ25"/>
  <c r="P23"/>
  <c r="O22"/>
  <c r="BE24"/>
  <c r="AC23"/>
  <c r="AY33"/>
  <c r="AK39"/>
  <c r="W24"/>
  <c r="AY32"/>
  <c r="BA29" l="1"/>
  <c r="AZ31"/>
  <c r="BA28"/>
  <c r="AZ32"/>
  <c r="AL38"/>
  <c r="AM35"/>
  <c r="Y20"/>
  <c r="X23"/>
  <c r="M37"/>
  <c r="L37"/>
  <c r="K38"/>
  <c r="J41"/>
  <c r="G44"/>
  <c r="I43" s="1"/>
  <c r="AJ27"/>
  <c r="AQ26"/>
  <c r="P24"/>
  <c r="O23"/>
  <c r="W26"/>
  <c r="AC24"/>
  <c r="BE25"/>
  <c r="AK41"/>
  <c r="W25"/>
  <c r="AK40"/>
  <c r="AM36" l="1"/>
  <c r="AN35"/>
  <c r="AO35"/>
  <c r="BC28"/>
  <c r="BB28"/>
  <c r="BC29"/>
  <c r="BB29"/>
  <c r="AM37"/>
  <c r="AL39"/>
  <c r="AL40"/>
  <c r="M38"/>
  <c r="L38"/>
  <c r="Z20"/>
  <c r="AA20"/>
  <c r="X24"/>
  <c r="Y21"/>
  <c r="Y22"/>
  <c r="X25"/>
  <c r="K39"/>
  <c r="J42"/>
  <c r="G45"/>
  <c r="I44" s="1"/>
  <c r="AJ28"/>
  <c r="AQ27"/>
  <c r="P25"/>
  <c r="O24"/>
  <c r="AK42"/>
  <c r="BE26"/>
  <c r="AC25"/>
  <c r="W27"/>
  <c r="AY34"/>
  <c r="AZ33" l="1"/>
  <c r="BA30"/>
  <c r="AM38"/>
  <c r="AN37"/>
  <c r="AO37"/>
  <c r="AN36"/>
  <c r="AO36"/>
  <c r="AL41"/>
  <c r="M39"/>
  <c r="L39"/>
  <c r="Z22"/>
  <c r="AA22"/>
  <c r="Y23"/>
  <c r="Z21"/>
  <c r="AA21"/>
  <c r="X26"/>
  <c r="G46"/>
  <c r="I45" s="1"/>
  <c r="J43"/>
  <c r="K40"/>
  <c r="AJ29"/>
  <c r="AQ28"/>
  <c r="P26"/>
  <c r="O25"/>
  <c r="AY36"/>
  <c r="AC26"/>
  <c r="BE27"/>
  <c r="AY35"/>
  <c r="BA31" l="1"/>
  <c r="BC30"/>
  <c r="BB30"/>
  <c r="AN38"/>
  <c r="AO38"/>
  <c r="AZ35"/>
  <c r="BA32"/>
  <c r="AZ34"/>
  <c r="M40"/>
  <c r="L40"/>
  <c r="Z23"/>
  <c r="AA23"/>
  <c r="K41"/>
  <c r="G47"/>
  <c r="I46" s="1"/>
  <c r="J44"/>
  <c r="AJ30"/>
  <c r="AQ29"/>
  <c r="P27"/>
  <c r="O26"/>
  <c r="AK44"/>
  <c r="BE28"/>
  <c r="AC27"/>
  <c r="W29"/>
  <c r="AK43"/>
  <c r="W28"/>
  <c r="AM39" l="1"/>
  <c r="AL42"/>
  <c r="AL43"/>
  <c r="AM40"/>
  <c r="BC32"/>
  <c r="BB32"/>
  <c r="BC31"/>
  <c r="BB31"/>
  <c r="Y24"/>
  <c r="X27"/>
  <c r="X28"/>
  <c r="Y25"/>
  <c r="M41"/>
  <c r="L41"/>
  <c r="G48"/>
  <c r="I47" s="1"/>
  <c r="J45"/>
  <c r="K42"/>
  <c r="AJ31"/>
  <c r="AQ30"/>
  <c r="P28"/>
  <c r="O27"/>
  <c r="AY38"/>
  <c r="W30"/>
  <c r="AC28"/>
  <c r="BE29"/>
  <c r="AK45"/>
  <c r="AY37"/>
  <c r="AM41" l="1"/>
  <c r="BA34"/>
  <c r="AN39"/>
  <c r="AO39"/>
  <c r="BA33"/>
  <c r="AZ37"/>
  <c r="AZ36"/>
  <c r="AN40"/>
  <c r="AO40"/>
  <c r="AL44"/>
  <c r="Z25"/>
  <c r="AA25"/>
  <c r="Z24"/>
  <c r="AA24"/>
  <c r="M42"/>
  <c r="L42"/>
  <c r="Y26"/>
  <c r="X29"/>
  <c r="K43"/>
  <c r="G49"/>
  <c r="J46"/>
  <c r="AJ32"/>
  <c r="AQ31"/>
  <c r="P29"/>
  <c r="O28"/>
  <c r="AK46"/>
  <c r="BE30"/>
  <c r="AC29"/>
  <c r="W31"/>
  <c r="AY39"/>
  <c r="BC33" l="1"/>
  <c r="BB33"/>
  <c r="BC34"/>
  <c r="BB34"/>
  <c r="AN41"/>
  <c r="AO41"/>
  <c r="AM42"/>
  <c r="AL45"/>
  <c r="BA35"/>
  <c r="AZ38"/>
  <c r="M43"/>
  <c r="L43"/>
  <c r="Z26"/>
  <c r="AA26"/>
  <c r="Y27"/>
  <c r="X30"/>
  <c r="G50"/>
  <c r="I49"/>
  <c r="I48"/>
  <c r="AJ33"/>
  <c r="AQ32"/>
  <c r="P30"/>
  <c r="O29"/>
  <c r="W32"/>
  <c r="AC30"/>
  <c r="BE31"/>
  <c r="AK47"/>
  <c r="AY40"/>
  <c r="AZ39" s="1"/>
  <c r="BC35" l="1"/>
  <c r="BB35"/>
  <c r="AN42"/>
  <c r="AO42"/>
  <c r="AL46"/>
  <c r="BA36"/>
  <c r="AM43"/>
  <c r="Y28"/>
  <c r="Z27"/>
  <c r="AA27"/>
  <c r="X31"/>
  <c r="K44"/>
  <c r="J48"/>
  <c r="J47"/>
  <c r="G51"/>
  <c r="I50" s="1"/>
  <c r="K45"/>
  <c r="AJ34"/>
  <c r="AQ33"/>
  <c r="P31"/>
  <c r="O30"/>
  <c r="AK48"/>
  <c r="BE32"/>
  <c r="AC31"/>
  <c r="W33"/>
  <c r="AY41"/>
  <c r="BA37" l="1"/>
  <c r="AZ40"/>
  <c r="AM44"/>
  <c r="AN43"/>
  <c r="AO43"/>
  <c r="BC36"/>
  <c r="BB36"/>
  <c r="AL47"/>
  <c r="Z28"/>
  <c r="AA28"/>
  <c r="X32"/>
  <c r="Y29"/>
  <c r="M45"/>
  <c r="L45"/>
  <c r="M44"/>
  <c r="L44"/>
  <c r="K46"/>
  <c r="G52"/>
  <c r="I51"/>
  <c r="J49"/>
  <c r="AJ35"/>
  <c r="AQ34"/>
  <c r="P32"/>
  <c r="O31"/>
  <c r="AY42"/>
  <c r="W34"/>
  <c r="AC32"/>
  <c r="BE33"/>
  <c r="AK49"/>
  <c r="AM45" l="1"/>
  <c r="BA38"/>
  <c r="AN44"/>
  <c r="AO44"/>
  <c r="BC37"/>
  <c r="BB37"/>
  <c r="AZ41"/>
  <c r="AL48"/>
  <c r="Y30"/>
  <c r="M46"/>
  <c r="L46"/>
  <c r="X33"/>
  <c r="Z29"/>
  <c r="AA29"/>
  <c r="K47"/>
  <c r="G53"/>
  <c r="I52" s="1"/>
  <c r="J50"/>
  <c r="AJ36"/>
  <c r="AQ35"/>
  <c r="P33"/>
  <c r="O32"/>
  <c r="BE34"/>
  <c r="AC33"/>
  <c r="W35"/>
  <c r="BC38" l="1"/>
  <c r="BB38"/>
  <c r="AN45"/>
  <c r="AO45"/>
  <c r="Z30"/>
  <c r="AA30"/>
  <c r="Y31"/>
  <c r="M47"/>
  <c r="L47"/>
  <c r="X34"/>
  <c r="G54"/>
  <c r="I53"/>
  <c r="J51"/>
  <c r="K48"/>
  <c r="AJ37"/>
  <c r="AQ36"/>
  <c r="P34"/>
  <c r="O33"/>
  <c r="AC34"/>
  <c r="BE35"/>
  <c r="AK51"/>
  <c r="AY43"/>
  <c r="AK50"/>
  <c r="BA39" l="1"/>
  <c r="AZ42"/>
  <c r="AM46"/>
  <c r="AL50"/>
  <c r="AL49"/>
  <c r="AM47"/>
  <c r="M48"/>
  <c r="L48"/>
  <c r="Z31"/>
  <c r="AA31"/>
  <c r="K49"/>
  <c r="G55"/>
  <c r="I54" s="1"/>
  <c r="J52"/>
  <c r="AJ38"/>
  <c r="AQ37"/>
  <c r="P35"/>
  <c r="O34"/>
  <c r="AK52"/>
  <c r="BE36"/>
  <c r="AC35"/>
  <c r="W37"/>
  <c r="W36"/>
  <c r="AY44"/>
  <c r="AZ43" s="1"/>
  <c r="AM48" l="1"/>
  <c r="AN47"/>
  <c r="AO47"/>
  <c r="BA40"/>
  <c r="AN46"/>
  <c r="AO46"/>
  <c r="BC39"/>
  <c r="BB39"/>
  <c r="AL51"/>
  <c r="Y32"/>
  <c r="X36"/>
  <c r="X35"/>
  <c r="Y33"/>
  <c r="M49"/>
  <c r="L49"/>
  <c r="G56"/>
  <c r="I55"/>
  <c r="J53"/>
  <c r="K50"/>
  <c r="AJ39"/>
  <c r="AQ38"/>
  <c r="P36"/>
  <c r="O35"/>
  <c r="AY46"/>
  <c r="W38"/>
  <c r="AC36"/>
  <c r="BE37"/>
  <c r="AK53"/>
  <c r="AL52" s="1"/>
  <c r="AY45"/>
  <c r="BA41" l="1"/>
  <c r="AZ44"/>
  <c r="BC40"/>
  <c r="BB40"/>
  <c r="AM49"/>
  <c r="BA42"/>
  <c r="AN48"/>
  <c r="AO48"/>
  <c r="AZ45"/>
  <c r="Z33"/>
  <c r="AA33"/>
  <c r="Z32"/>
  <c r="AA32"/>
  <c r="Y34"/>
  <c r="M50"/>
  <c r="L50"/>
  <c r="X37"/>
  <c r="K51"/>
  <c r="G57"/>
  <c r="I56" s="1"/>
  <c r="J54"/>
  <c r="AJ40"/>
  <c r="AQ39"/>
  <c r="P37"/>
  <c r="O36"/>
  <c r="AK54"/>
  <c r="BE38"/>
  <c r="AC37"/>
  <c r="W39"/>
  <c r="AY47"/>
  <c r="BA43" l="1"/>
  <c r="AM50"/>
  <c r="AL53"/>
  <c r="AN49"/>
  <c r="AO49"/>
  <c r="BC42"/>
  <c r="BB42"/>
  <c r="BC41"/>
  <c r="BB41"/>
  <c r="AZ46"/>
  <c r="Y35"/>
  <c r="M51"/>
  <c r="L51"/>
  <c r="Z34"/>
  <c r="AA34"/>
  <c r="X38"/>
  <c r="G58"/>
  <c r="I57"/>
  <c r="J55"/>
  <c r="K52"/>
  <c r="AJ41"/>
  <c r="AQ40"/>
  <c r="P38"/>
  <c r="O37"/>
  <c r="W40"/>
  <c r="AC38"/>
  <c r="BE39"/>
  <c r="AK55"/>
  <c r="AY48"/>
  <c r="AM51" l="1"/>
  <c r="AN50"/>
  <c r="AO50"/>
  <c r="BA44"/>
  <c r="BC43"/>
  <c r="BB43"/>
  <c r="AL54"/>
  <c r="AZ47"/>
  <c r="Y36"/>
  <c r="M52"/>
  <c r="L52"/>
  <c r="Z35"/>
  <c r="AA35"/>
  <c r="X39"/>
  <c r="K53"/>
  <c r="G59"/>
  <c r="I58" s="1"/>
  <c r="J56"/>
  <c r="AJ42"/>
  <c r="AQ41"/>
  <c r="P39"/>
  <c r="O38"/>
  <c r="AY49"/>
  <c r="BE40"/>
  <c r="AC39"/>
  <c r="BC44" l="1"/>
  <c r="BB44"/>
  <c r="BA45"/>
  <c r="AZ48"/>
  <c r="AN51"/>
  <c r="AO51"/>
  <c r="M53"/>
  <c r="L53"/>
  <c r="Z36"/>
  <c r="AA36"/>
  <c r="G60"/>
  <c r="I59"/>
  <c r="J57"/>
  <c r="K54"/>
  <c r="AJ43"/>
  <c r="AQ42"/>
  <c r="P40"/>
  <c r="O39"/>
  <c r="W42"/>
  <c r="AC40"/>
  <c r="BE41"/>
  <c r="AK57"/>
  <c r="AY50"/>
  <c r="W41"/>
  <c r="AK56"/>
  <c r="AM52" l="1"/>
  <c r="AL56"/>
  <c r="AL55"/>
  <c r="BA46"/>
  <c r="BC45"/>
  <c r="BB45"/>
  <c r="AM53"/>
  <c r="AZ49"/>
  <c r="Y37"/>
  <c r="X41"/>
  <c r="X40"/>
  <c r="M54"/>
  <c r="L54"/>
  <c r="Y38"/>
  <c r="K55"/>
  <c r="I60"/>
  <c r="G61"/>
  <c r="J58"/>
  <c r="AJ44"/>
  <c r="AQ43"/>
  <c r="P41"/>
  <c r="O40"/>
  <c r="AY51"/>
  <c r="BE42"/>
  <c r="AC41"/>
  <c r="BA47" l="1"/>
  <c r="AN53"/>
  <c r="AO53"/>
  <c r="BC46"/>
  <c r="BB46"/>
  <c r="AN52"/>
  <c r="AO52"/>
  <c r="AZ50"/>
  <c r="M55"/>
  <c r="L55"/>
  <c r="Z37"/>
  <c r="AA37"/>
  <c r="Z38"/>
  <c r="AA38"/>
  <c r="G62"/>
  <c r="I61"/>
  <c r="J59"/>
  <c r="K56"/>
  <c r="AJ45"/>
  <c r="AQ44"/>
  <c r="P42"/>
  <c r="O41"/>
  <c r="W44"/>
  <c r="AC42"/>
  <c r="BE43"/>
  <c r="AK59"/>
  <c r="AY52"/>
  <c r="W43"/>
  <c r="AK58"/>
  <c r="AM55" l="1"/>
  <c r="BC47"/>
  <c r="BB47"/>
  <c r="AM54"/>
  <c r="AL57"/>
  <c r="AL58"/>
  <c r="BA48"/>
  <c r="AZ51"/>
  <c r="Y40"/>
  <c r="M56"/>
  <c r="L56"/>
  <c r="Y39"/>
  <c r="X43"/>
  <c r="X42"/>
  <c r="K57"/>
  <c r="G63"/>
  <c r="I62" s="1"/>
  <c r="J60"/>
  <c r="AJ46"/>
  <c r="AQ45"/>
  <c r="P43"/>
  <c r="O42"/>
  <c r="AY53"/>
  <c r="BE44"/>
  <c r="AC43"/>
  <c r="AZ52" l="1"/>
  <c r="BA49"/>
  <c r="BC48"/>
  <c r="BB48"/>
  <c r="AN54"/>
  <c r="AO54"/>
  <c r="AN55"/>
  <c r="AO55"/>
  <c r="Z40"/>
  <c r="AA40"/>
  <c r="M57"/>
  <c r="L57"/>
  <c r="Z39"/>
  <c r="AA39"/>
  <c r="G64"/>
  <c r="I63" s="1"/>
  <c r="J61"/>
  <c r="K58"/>
  <c r="AJ47"/>
  <c r="AQ46"/>
  <c r="P44"/>
  <c r="O43"/>
  <c r="W46"/>
  <c r="AC44"/>
  <c r="BE45"/>
  <c r="AK61"/>
  <c r="AY54"/>
  <c r="W45"/>
  <c r="AK60"/>
  <c r="AM56" l="1"/>
  <c r="AL60"/>
  <c r="AL59"/>
  <c r="BA50"/>
  <c r="AM57"/>
  <c r="BC49"/>
  <c r="BB49"/>
  <c r="AZ53"/>
  <c r="Y41"/>
  <c r="X45"/>
  <c r="X44"/>
  <c r="M58"/>
  <c r="L58"/>
  <c r="Y42"/>
  <c r="K59"/>
  <c r="G65"/>
  <c r="I64" s="1"/>
  <c r="J62"/>
  <c r="AJ48"/>
  <c r="AQ47"/>
  <c r="P45"/>
  <c r="O44"/>
  <c r="AY55"/>
  <c r="AK62"/>
  <c r="BE46"/>
  <c r="AC45"/>
  <c r="W47"/>
  <c r="AN57" l="1"/>
  <c r="AO57"/>
  <c r="BC50"/>
  <c r="BB50"/>
  <c r="AZ54"/>
  <c r="AL61"/>
  <c r="BA51"/>
  <c r="AN56"/>
  <c r="AO56"/>
  <c r="AM58"/>
  <c r="M59"/>
  <c r="L59"/>
  <c r="Z41"/>
  <c r="AA41"/>
  <c r="Y43"/>
  <c r="X46"/>
  <c r="Z42"/>
  <c r="AA42"/>
  <c r="G66"/>
  <c r="I65" s="1"/>
  <c r="J63"/>
  <c r="K60"/>
  <c r="AJ49"/>
  <c r="AQ48"/>
  <c r="P46"/>
  <c r="O45"/>
  <c r="AC46"/>
  <c r="BE47"/>
  <c r="AN58" l="1"/>
  <c r="AO58"/>
  <c r="BC51"/>
  <c r="BB51"/>
  <c r="M60"/>
  <c r="L60"/>
  <c r="Z43"/>
  <c r="AA43"/>
  <c r="K61"/>
  <c r="I66"/>
  <c r="G67"/>
  <c r="J64"/>
  <c r="AJ50"/>
  <c r="AQ49"/>
  <c r="P47"/>
  <c r="O46"/>
  <c r="AK64"/>
  <c r="BE48"/>
  <c r="AC47"/>
  <c r="W49"/>
  <c r="AY56"/>
  <c r="AK63"/>
  <c r="W48"/>
  <c r="BA52" l="1"/>
  <c r="AZ55"/>
  <c r="AL63"/>
  <c r="AL62"/>
  <c r="AM60"/>
  <c r="AM59"/>
  <c r="X47"/>
  <c r="X48"/>
  <c r="Y45"/>
  <c r="Y44"/>
  <c r="M61"/>
  <c r="L61"/>
  <c r="J65"/>
  <c r="G68"/>
  <c r="I67"/>
  <c r="K62"/>
  <c r="AJ51"/>
  <c r="AQ50"/>
  <c r="P48"/>
  <c r="O47"/>
  <c r="AY58"/>
  <c r="AC48"/>
  <c r="BE49"/>
  <c r="AY57"/>
  <c r="BA54" l="1"/>
  <c r="BA53"/>
  <c r="AN59"/>
  <c r="AO59"/>
  <c r="BC52"/>
  <c r="BB52"/>
  <c r="AZ56"/>
  <c r="AZ57"/>
  <c r="AN60"/>
  <c r="AO60"/>
  <c r="Z45"/>
  <c r="AA45"/>
  <c r="M62"/>
  <c r="L62"/>
  <c r="Z44"/>
  <c r="AA44"/>
  <c r="J66"/>
  <c r="I68"/>
  <c r="J67" s="1"/>
  <c r="G69"/>
  <c r="K63"/>
  <c r="AJ52"/>
  <c r="AQ51"/>
  <c r="P49"/>
  <c r="O48"/>
  <c r="AK66"/>
  <c r="BE50"/>
  <c r="AC49"/>
  <c r="W51"/>
  <c r="AK65"/>
  <c r="W50"/>
  <c r="AL64" l="1"/>
  <c r="AM61"/>
  <c r="AM62"/>
  <c r="AL65"/>
  <c r="BC53"/>
  <c r="BB53"/>
  <c r="BC54"/>
  <c r="BB54"/>
  <c r="X49"/>
  <c r="Y46"/>
  <c r="Y47"/>
  <c r="X50"/>
  <c r="M63"/>
  <c r="L63"/>
  <c r="G70"/>
  <c r="I69"/>
  <c r="K64"/>
  <c r="AJ53"/>
  <c r="AQ52"/>
  <c r="P50"/>
  <c r="O49"/>
  <c r="AY60"/>
  <c r="AC50"/>
  <c r="BE51"/>
  <c r="AY59"/>
  <c r="BA56" l="1"/>
  <c r="AN61"/>
  <c r="AO61"/>
  <c r="BA55"/>
  <c r="AZ59"/>
  <c r="AZ58"/>
  <c r="AN62"/>
  <c r="AO62"/>
  <c r="M64"/>
  <c r="L64"/>
  <c r="Z47"/>
  <c r="AA47"/>
  <c r="Z46"/>
  <c r="AA46"/>
  <c r="J68"/>
  <c r="G71"/>
  <c r="I70" s="1"/>
  <c r="K65"/>
  <c r="AJ54"/>
  <c r="AQ53"/>
  <c r="P51"/>
  <c r="O50"/>
  <c r="AK68"/>
  <c r="BE52"/>
  <c r="AC51"/>
  <c r="W53"/>
  <c r="AY61"/>
  <c r="AK67"/>
  <c r="W52"/>
  <c r="AM63" l="1"/>
  <c r="AL66"/>
  <c r="AM64"/>
  <c r="AL67"/>
  <c r="BC56"/>
  <c r="BB56"/>
  <c r="BA57"/>
  <c r="BC55"/>
  <c r="BB55"/>
  <c r="AZ60"/>
  <c r="Y49"/>
  <c r="X52"/>
  <c r="X51"/>
  <c r="Y48"/>
  <c r="M65"/>
  <c r="L65"/>
  <c r="K66"/>
  <c r="J69"/>
  <c r="G72"/>
  <c r="AJ55"/>
  <c r="AQ54"/>
  <c r="P52"/>
  <c r="O51"/>
  <c r="AY62"/>
  <c r="AZ61" s="1"/>
  <c r="W54"/>
  <c r="AC52"/>
  <c r="BE53"/>
  <c r="AK69"/>
  <c r="BB57" l="1"/>
  <c r="BC57"/>
  <c r="AM65"/>
  <c r="BA58"/>
  <c r="AN64"/>
  <c r="AO64"/>
  <c r="AN63"/>
  <c r="AO63"/>
  <c r="AL68"/>
  <c r="M66"/>
  <c r="L66"/>
  <c r="Z48"/>
  <c r="AA48"/>
  <c r="Z49"/>
  <c r="AA49"/>
  <c r="Y50"/>
  <c r="X53"/>
  <c r="G73"/>
  <c r="I72" s="1"/>
  <c r="I71" s="1"/>
  <c r="AJ56"/>
  <c r="AQ55"/>
  <c r="P53"/>
  <c r="O52"/>
  <c r="BE54"/>
  <c r="AC53"/>
  <c r="AY63"/>
  <c r="AZ62" s="1"/>
  <c r="BB58" l="1"/>
  <c r="BC58"/>
  <c r="AN65"/>
  <c r="AO65"/>
  <c r="BA59"/>
  <c r="Z50"/>
  <c r="AA50"/>
  <c r="J70"/>
  <c r="K67"/>
  <c r="K68"/>
  <c r="G74"/>
  <c r="I73" s="1"/>
  <c r="K69" s="1"/>
  <c r="J71"/>
  <c r="AJ57"/>
  <c r="AQ56"/>
  <c r="P54"/>
  <c r="O53"/>
  <c r="W56"/>
  <c r="AC54"/>
  <c r="BE55"/>
  <c r="AK71"/>
  <c r="AY64"/>
  <c r="BA60" s="1"/>
  <c r="W55"/>
  <c r="AK70"/>
  <c r="BB60" l="1"/>
  <c r="BC60"/>
  <c r="AZ63"/>
  <c r="AM67"/>
  <c r="AL70"/>
  <c r="AL69"/>
  <c r="AM66"/>
  <c r="BB59"/>
  <c r="BC59"/>
  <c r="Y51"/>
  <c r="X55"/>
  <c r="X54"/>
  <c r="Y52"/>
  <c r="M69"/>
  <c r="L69"/>
  <c r="M68"/>
  <c r="L68"/>
  <c r="M67"/>
  <c r="L67"/>
  <c r="J72"/>
  <c r="G75"/>
  <c r="I74" s="1"/>
  <c r="AJ58"/>
  <c r="AQ57"/>
  <c r="P55"/>
  <c r="O54"/>
  <c r="BE56"/>
  <c r="AC55"/>
  <c r="W57"/>
  <c r="AN67" l="1"/>
  <c r="AO67"/>
  <c r="AN66"/>
  <c r="AO66"/>
  <c r="Y53"/>
  <c r="X56"/>
  <c r="Z52"/>
  <c r="AA52"/>
  <c r="Z51"/>
  <c r="AA51"/>
  <c r="K70"/>
  <c r="J73"/>
  <c r="G76"/>
  <c r="I75" s="1"/>
  <c r="AJ59"/>
  <c r="AQ58"/>
  <c r="P56"/>
  <c r="O55"/>
  <c r="BE57"/>
  <c r="AK73"/>
  <c r="AY66"/>
  <c r="W58"/>
  <c r="AC56"/>
  <c r="AK72"/>
  <c r="AY65"/>
  <c r="BA61" l="1"/>
  <c r="AZ64"/>
  <c r="BA62"/>
  <c r="AM68"/>
  <c r="AL71"/>
  <c r="AM69"/>
  <c r="AL72"/>
  <c r="M70"/>
  <c r="L70"/>
  <c r="Z53"/>
  <c r="AA53"/>
  <c r="X57"/>
  <c r="Y54"/>
  <c r="K71"/>
  <c r="J74"/>
  <c r="I76"/>
  <c r="G77"/>
  <c r="AJ60"/>
  <c r="AQ59"/>
  <c r="P57"/>
  <c r="O56"/>
  <c r="AC57"/>
  <c r="BE58"/>
  <c r="AK74"/>
  <c r="AN69" l="1"/>
  <c r="AO69"/>
  <c r="BB61"/>
  <c r="BC61"/>
  <c r="AM70"/>
  <c r="AL73"/>
  <c r="AN68"/>
  <c r="AO68"/>
  <c r="BB62"/>
  <c r="BC62"/>
  <c r="Z54"/>
  <c r="AA54"/>
  <c r="M71"/>
  <c r="L71"/>
  <c r="K72"/>
  <c r="J75"/>
  <c r="G78"/>
  <c r="I77" s="1"/>
  <c r="K73" s="1"/>
  <c r="AJ61"/>
  <c r="AQ60"/>
  <c r="P58"/>
  <c r="O57"/>
  <c r="AY68"/>
  <c r="BE59"/>
  <c r="AC58"/>
  <c r="AY67"/>
  <c r="BA63" s="1"/>
  <c r="W59"/>
  <c r="BB63" l="1"/>
  <c r="BC63"/>
  <c r="BA64"/>
  <c r="AN70"/>
  <c r="AO70"/>
  <c r="Y55"/>
  <c r="X58"/>
  <c r="M72"/>
  <c r="L72"/>
  <c r="M73"/>
  <c r="L73"/>
  <c r="J76"/>
  <c r="G79"/>
  <c r="I78" s="1"/>
  <c r="K74" s="1"/>
  <c r="AJ62"/>
  <c r="AQ61"/>
  <c r="P59"/>
  <c r="O58"/>
  <c r="AV24"/>
  <c r="AK76"/>
  <c r="AC59"/>
  <c r="W61"/>
  <c r="BE60"/>
  <c r="AK75"/>
  <c r="W60"/>
  <c r="AM71" l="1"/>
  <c r="AL75"/>
  <c r="AL74"/>
  <c r="AM72"/>
  <c r="BB64"/>
  <c r="BH10" s="1"/>
  <c r="BC64"/>
  <c r="X60"/>
  <c r="BH3"/>
  <c r="Z55"/>
  <c r="AA55"/>
  <c r="X59"/>
  <c r="Y56"/>
  <c r="Y57"/>
  <c r="M74"/>
  <c r="L74"/>
  <c r="G80"/>
  <c r="I79"/>
  <c r="K75" s="1"/>
  <c r="J77"/>
  <c r="AJ63"/>
  <c r="AQ62"/>
  <c r="P60"/>
  <c r="O59"/>
  <c r="AV27"/>
  <c r="BE61"/>
  <c r="BH9" s="1"/>
  <c r="W62"/>
  <c r="AC60"/>
  <c r="AK77"/>
  <c r="AN72" l="1"/>
  <c r="AO72"/>
  <c r="AM73"/>
  <c r="BH5"/>
  <c r="BH2"/>
  <c r="BH4"/>
  <c r="AN71"/>
  <c r="AO71"/>
  <c r="AL76"/>
  <c r="Y58"/>
  <c r="Z56"/>
  <c r="AA56"/>
  <c r="M75"/>
  <c r="L75"/>
  <c r="Z57"/>
  <c r="AA57"/>
  <c r="X61"/>
  <c r="I80"/>
  <c r="K76" s="1"/>
  <c r="G81"/>
  <c r="J78"/>
  <c r="AJ64"/>
  <c r="AQ63"/>
  <c r="P61"/>
  <c r="O60"/>
  <c r="BE62"/>
  <c r="BH8" s="1"/>
  <c r="AK78"/>
  <c r="AC61"/>
  <c r="W63"/>
  <c r="AM74" l="1"/>
  <c r="AN73"/>
  <c r="AO73"/>
  <c r="AL77"/>
  <c r="M76"/>
  <c r="L76"/>
  <c r="Z58"/>
  <c r="AA58"/>
  <c r="X62"/>
  <c r="Y59"/>
  <c r="J79"/>
  <c r="G82"/>
  <c r="AJ65"/>
  <c r="AQ64"/>
  <c r="P62"/>
  <c r="O61"/>
  <c r="W64"/>
  <c r="X63" s="1"/>
  <c r="AC62"/>
  <c r="AK79"/>
  <c r="BE63"/>
  <c r="BH7" s="1"/>
  <c r="AN74" l="1"/>
  <c r="AO74"/>
  <c r="AL78"/>
  <c r="AM75"/>
  <c r="Z59"/>
  <c r="AA59"/>
  <c r="Y60"/>
  <c r="G83"/>
  <c r="I82" s="1"/>
  <c r="I81"/>
  <c r="AJ66"/>
  <c r="AQ65"/>
  <c r="P63"/>
  <c r="O62"/>
  <c r="BE64"/>
  <c r="BH6" s="1"/>
  <c r="AK80"/>
  <c r="AL79" s="1"/>
  <c r="AC63"/>
  <c r="W65"/>
  <c r="AN75" l="1"/>
  <c r="AO75"/>
  <c r="AM76"/>
  <c r="Z60"/>
  <c r="AA60"/>
  <c r="Y61"/>
  <c r="X64"/>
  <c r="K77"/>
  <c r="J80"/>
  <c r="K78"/>
  <c r="J81"/>
  <c r="G84"/>
  <c r="I83"/>
  <c r="K79" s="1"/>
  <c r="AJ67"/>
  <c r="AQ66"/>
  <c r="P64"/>
  <c r="O63"/>
  <c r="AC64"/>
  <c r="BE65"/>
  <c r="AN76" l="1"/>
  <c r="AO76"/>
  <c r="M79"/>
  <c r="L79"/>
  <c r="Z61"/>
  <c r="AA61"/>
  <c r="M78"/>
  <c r="L78"/>
  <c r="M77"/>
  <c r="L77"/>
  <c r="J82"/>
  <c r="G85"/>
  <c r="I84" s="1"/>
  <c r="AJ68"/>
  <c r="AQ67"/>
  <c r="P65"/>
  <c r="O64"/>
  <c r="W67"/>
  <c r="AK82"/>
  <c r="AC65"/>
  <c r="BE66"/>
  <c r="AK81"/>
  <c r="W66"/>
  <c r="AM78" l="1"/>
  <c r="AM77"/>
  <c r="AL81"/>
  <c r="AL80"/>
  <c r="Y62"/>
  <c r="X65"/>
  <c r="X66"/>
  <c r="Y63"/>
  <c r="J83"/>
  <c r="K80"/>
  <c r="G86"/>
  <c r="I85" s="1"/>
  <c r="AJ69"/>
  <c r="AQ68"/>
  <c r="P66"/>
  <c r="O65"/>
  <c r="BE67"/>
  <c r="AC66"/>
  <c r="AN77" l="1"/>
  <c r="AO77"/>
  <c r="AN78"/>
  <c r="AO78"/>
  <c r="Z62"/>
  <c r="AA62"/>
  <c r="M80"/>
  <c r="L80"/>
  <c r="Z63"/>
  <c r="AA63"/>
  <c r="K81"/>
  <c r="G87"/>
  <c r="I86" s="1"/>
  <c r="J84"/>
  <c r="AJ70"/>
  <c r="AQ69"/>
  <c r="P67"/>
  <c r="O66"/>
  <c r="W69"/>
  <c r="AK84"/>
  <c r="AC67"/>
  <c r="W68"/>
  <c r="AK83"/>
  <c r="AM79" l="1"/>
  <c r="AL83"/>
  <c r="AL82"/>
  <c r="AM80"/>
  <c r="Y64"/>
  <c r="X68"/>
  <c r="X67"/>
  <c r="M81"/>
  <c r="L81"/>
  <c r="Y65"/>
  <c r="J85"/>
  <c r="K82"/>
  <c r="G88"/>
  <c r="I87" s="1"/>
  <c r="K83" s="1"/>
  <c r="AJ71"/>
  <c r="AQ70"/>
  <c r="P68"/>
  <c r="O67"/>
  <c r="BE68"/>
  <c r="AC68"/>
  <c r="AK85"/>
  <c r="W70"/>
  <c r="X69" s="1"/>
  <c r="AM81" l="1"/>
  <c r="AN80"/>
  <c r="AO80"/>
  <c r="AN79"/>
  <c r="AO79"/>
  <c r="AL84"/>
  <c r="Y66"/>
  <c r="Z66" s="1"/>
  <c r="M83"/>
  <c r="L83"/>
  <c r="Z65"/>
  <c r="AA65"/>
  <c r="Z64"/>
  <c r="AA64"/>
  <c r="M82"/>
  <c r="L82"/>
  <c r="AA66"/>
  <c r="J86"/>
  <c r="G89"/>
  <c r="I88" s="1"/>
  <c r="AJ72"/>
  <c r="AQ71"/>
  <c r="P69"/>
  <c r="O68"/>
  <c r="BE69"/>
  <c r="W71"/>
  <c r="X70" s="1"/>
  <c r="AK86"/>
  <c r="AC69"/>
  <c r="AM82" l="1"/>
  <c r="AL85"/>
  <c r="AN81"/>
  <c r="AO81"/>
  <c r="Y67"/>
  <c r="K84"/>
  <c r="G90"/>
  <c r="J87"/>
  <c r="AJ73"/>
  <c r="AQ72"/>
  <c r="P70"/>
  <c r="O69"/>
  <c r="BE70"/>
  <c r="AC70"/>
  <c r="AK87"/>
  <c r="W72"/>
  <c r="AM83" l="1"/>
  <c r="AL86"/>
  <c r="AN82"/>
  <c r="AO82"/>
  <c r="Y68"/>
  <c r="Z67"/>
  <c r="AA67"/>
  <c r="X71"/>
  <c r="M84"/>
  <c r="L84"/>
  <c r="G91"/>
  <c r="I90" s="1"/>
  <c r="AJ74"/>
  <c r="AQ73"/>
  <c r="P71"/>
  <c r="O70"/>
  <c r="BE71"/>
  <c r="W73"/>
  <c r="AK88"/>
  <c r="AC71"/>
  <c r="AM84" l="1"/>
  <c r="AL87"/>
  <c r="AN83"/>
  <c r="AO83"/>
  <c r="Z68"/>
  <c r="AA68"/>
  <c r="X72"/>
  <c r="Y69"/>
  <c r="I89"/>
  <c r="K86" s="1"/>
  <c r="G92"/>
  <c r="I91" s="1"/>
  <c r="AJ75"/>
  <c r="AQ74"/>
  <c r="P72"/>
  <c r="O71"/>
  <c r="BE72"/>
  <c r="AC72"/>
  <c r="AK89"/>
  <c r="W74"/>
  <c r="AM85" l="1"/>
  <c r="AN84"/>
  <c r="AO84"/>
  <c r="AL88"/>
  <c r="X73"/>
  <c r="Z69"/>
  <c r="AA69"/>
  <c r="Y70"/>
  <c r="M86"/>
  <c r="L86"/>
  <c r="J89"/>
  <c r="K85"/>
  <c r="K87"/>
  <c r="J88"/>
  <c r="G93"/>
  <c r="J90"/>
  <c r="AJ76"/>
  <c r="AQ75"/>
  <c r="P73"/>
  <c r="O72"/>
  <c r="BE73"/>
  <c r="W75"/>
  <c r="AK90"/>
  <c r="AC73"/>
  <c r="AN85" l="1"/>
  <c r="AO85"/>
  <c r="AM86"/>
  <c r="AL89"/>
  <c r="Z70"/>
  <c r="AA70"/>
  <c r="Y71"/>
  <c r="X74"/>
  <c r="M87"/>
  <c r="L87"/>
  <c r="M85"/>
  <c r="L85"/>
  <c r="G94"/>
  <c r="I93" s="1"/>
  <c r="I92" s="1"/>
  <c r="J91" s="1"/>
  <c r="AJ77"/>
  <c r="AQ76"/>
  <c r="P74"/>
  <c r="O73"/>
  <c r="BE74"/>
  <c r="BE75"/>
  <c r="AV21"/>
  <c r="AV14"/>
  <c r="AV16"/>
  <c r="AV9"/>
  <c r="AC74"/>
  <c r="AK91"/>
  <c r="AL90" s="1"/>
  <c r="W76"/>
  <c r="AM87" l="1"/>
  <c r="AN86"/>
  <c r="AO86"/>
  <c r="Y72"/>
  <c r="X75"/>
  <c r="Z71"/>
  <c r="AA71"/>
  <c r="K89"/>
  <c r="K88"/>
  <c r="G95"/>
  <c r="I94" s="1"/>
  <c r="J92"/>
  <c r="AJ78"/>
  <c r="AQ77"/>
  <c r="P75"/>
  <c r="O74"/>
  <c r="W77"/>
  <c r="AK92"/>
  <c r="AC75"/>
  <c r="AM88" l="1"/>
  <c r="AN87"/>
  <c r="AO87"/>
  <c r="AL91"/>
  <c r="Y73"/>
  <c r="Z72"/>
  <c r="AA72"/>
  <c r="X76"/>
  <c r="M89"/>
  <c r="L89"/>
  <c r="M88"/>
  <c r="L88"/>
  <c r="K90"/>
  <c r="J93"/>
  <c r="G96"/>
  <c r="I95" s="1"/>
  <c r="AJ79"/>
  <c r="AQ78"/>
  <c r="P76"/>
  <c r="O75"/>
  <c r="AC76"/>
  <c r="AK93"/>
  <c r="W78"/>
  <c r="AL92" l="1"/>
  <c r="AM89"/>
  <c r="AN88"/>
  <c r="AO88"/>
  <c r="Y74"/>
  <c r="Z73"/>
  <c r="AA73"/>
  <c r="X77"/>
  <c r="M90"/>
  <c r="L90"/>
  <c r="K91"/>
  <c r="J94"/>
  <c r="G97"/>
  <c r="I96" s="1"/>
  <c r="AJ80"/>
  <c r="AQ79"/>
  <c r="P77"/>
  <c r="O76"/>
  <c r="W79"/>
  <c r="AK94"/>
  <c r="AL93" s="1"/>
  <c r="AC77"/>
  <c r="AN89" l="1"/>
  <c r="AO89"/>
  <c r="AM90"/>
  <c r="Y75"/>
  <c r="Z74"/>
  <c r="AA74"/>
  <c r="X78"/>
  <c r="M91"/>
  <c r="L91"/>
  <c r="K92"/>
  <c r="J95"/>
  <c r="G98"/>
  <c r="I97" s="1"/>
  <c r="AJ81"/>
  <c r="AQ80"/>
  <c r="P78"/>
  <c r="O77"/>
  <c r="AC78"/>
  <c r="AK95"/>
  <c r="W80"/>
  <c r="AM91" l="1"/>
  <c r="AN90"/>
  <c r="AO90"/>
  <c r="AL94"/>
  <c r="Z75"/>
  <c r="AA75"/>
  <c r="Y76"/>
  <c r="X79"/>
  <c r="M92"/>
  <c r="L92"/>
  <c r="G99"/>
  <c r="I98" s="1"/>
  <c r="J96"/>
  <c r="K93"/>
  <c r="AJ82"/>
  <c r="AQ81"/>
  <c r="P79"/>
  <c r="O78"/>
  <c r="AC79"/>
  <c r="AN91" l="1"/>
  <c r="AO91"/>
  <c r="Z76"/>
  <c r="AA76"/>
  <c r="M93"/>
  <c r="L93"/>
  <c r="G100"/>
  <c r="I99"/>
  <c r="J97"/>
  <c r="K94"/>
  <c r="AJ83"/>
  <c r="AQ82"/>
  <c r="P80"/>
  <c r="O79"/>
  <c r="AC80"/>
  <c r="AK97"/>
  <c r="W82"/>
  <c r="AK96"/>
  <c r="W81"/>
  <c r="AM92" l="1"/>
  <c r="AL96"/>
  <c r="AL95"/>
  <c r="AM93"/>
  <c r="Y77"/>
  <c r="X80"/>
  <c r="X81"/>
  <c r="Y78"/>
  <c r="M94"/>
  <c r="L94"/>
  <c r="K95"/>
  <c r="G101"/>
  <c r="I100" s="1"/>
  <c r="J98"/>
  <c r="AJ84"/>
  <c r="AQ83"/>
  <c r="P81"/>
  <c r="O80"/>
  <c r="AC81"/>
  <c r="AN93" l="1"/>
  <c r="AO93"/>
  <c r="AN92"/>
  <c r="AO92"/>
  <c r="Z77"/>
  <c r="AA77"/>
  <c r="Z78"/>
  <c r="AA78"/>
  <c r="M95"/>
  <c r="L95"/>
  <c r="K96"/>
  <c r="J99"/>
  <c r="G102"/>
  <c r="I101" s="1"/>
  <c r="AJ85"/>
  <c r="AQ84"/>
  <c r="P82"/>
  <c r="O81"/>
  <c r="AC82"/>
  <c r="AK99"/>
  <c r="W84"/>
  <c r="AK98"/>
  <c r="W83"/>
  <c r="AM94" l="1"/>
  <c r="AL97"/>
  <c r="AL98"/>
  <c r="AM95"/>
  <c r="Y79"/>
  <c r="X83"/>
  <c r="X82"/>
  <c r="Y80"/>
  <c r="M96"/>
  <c r="L96"/>
  <c r="K97"/>
  <c r="J100"/>
  <c r="G103"/>
  <c r="I102" s="1"/>
  <c r="AJ86"/>
  <c r="AQ85"/>
  <c r="P83"/>
  <c r="O82"/>
  <c r="W85"/>
  <c r="AK100"/>
  <c r="AC83"/>
  <c r="AM96" l="1"/>
  <c r="AN95"/>
  <c r="AO95"/>
  <c r="AN94"/>
  <c r="AO94"/>
  <c r="AL99"/>
  <c r="Y81"/>
  <c r="Z80"/>
  <c r="AA80"/>
  <c r="Z79"/>
  <c r="AA79"/>
  <c r="X84"/>
  <c r="M97"/>
  <c r="L97"/>
  <c r="K98"/>
  <c r="J101"/>
  <c r="G104"/>
  <c r="I103" s="1"/>
  <c r="AJ87"/>
  <c r="AQ86"/>
  <c r="P84"/>
  <c r="O83"/>
  <c r="AC84"/>
  <c r="AK101"/>
  <c r="W86"/>
  <c r="AM97" l="1"/>
  <c r="AN96"/>
  <c r="AO96"/>
  <c r="AL100"/>
  <c r="Z81"/>
  <c r="AA81"/>
  <c r="Y82"/>
  <c r="X85"/>
  <c r="M98"/>
  <c r="L98"/>
  <c r="G105"/>
  <c r="I104" s="1"/>
  <c r="J102"/>
  <c r="K99"/>
  <c r="AJ88"/>
  <c r="AQ87"/>
  <c r="P85"/>
  <c r="O84"/>
  <c r="W87"/>
  <c r="AK102"/>
  <c r="AL101" s="1"/>
  <c r="AC85"/>
  <c r="AN97" l="1"/>
  <c r="AO97"/>
  <c r="AM98"/>
  <c r="Y83"/>
  <c r="Z82"/>
  <c r="AA82"/>
  <c r="X86"/>
  <c r="M99"/>
  <c r="L99"/>
  <c r="G106"/>
  <c r="I105" s="1"/>
  <c r="J103"/>
  <c r="K100"/>
  <c r="AJ89"/>
  <c r="AQ88"/>
  <c r="P86"/>
  <c r="O85"/>
  <c r="AC86"/>
  <c r="AK103"/>
  <c r="W88"/>
  <c r="AM99" l="1"/>
  <c r="AN98"/>
  <c r="AO98"/>
  <c r="AL102"/>
  <c r="Z83"/>
  <c r="AA83"/>
  <c r="Y84"/>
  <c r="X87"/>
  <c r="M100"/>
  <c r="L100"/>
  <c r="K101"/>
  <c r="G107"/>
  <c r="J104"/>
  <c r="AJ90"/>
  <c r="AQ89"/>
  <c r="P87"/>
  <c r="O86"/>
  <c r="AK104"/>
  <c r="AC87"/>
  <c r="AM100" l="1"/>
  <c r="AN99"/>
  <c r="AO99"/>
  <c r="AL103"/>
  <c r="Z84"/>
  <c r="AA84"/>
  <c r="M101"/>
  <c r="L101"/>
  <c r="G108"/>
  <c r="I107" s="1"/>
  <c r="I106" s="1"/>
  <c r="J105" s="1"/>
  <c r="AJ91"/>
  <c r="AQ90"/>
  <c r="P88"/>
  <c r="O87"/>
  <c r="AC88"/>
  <c r="AK105"/>
  <c r="W90"/>
  <c r="W89"/>
  <c r="AM101" l="1"/>
  <c r="AN100"/>
  <c r="AO100"/>
  <c r="AL104"/>
  <c r="Y85"/>
  <c r="X89"/>
  <c r="X88"/>
  <c r="Y86"/>
  <c r="K102"/>
  <c r="K103"/>
  <c r="J106"/>
  <c r="G109"/>
  <c r="I108" s="1"/>
  <c r="AJ92"/>
  <c r="AQ91"/>
  <c r="P89"/>
  <c r="O88"/>
  <c r="W91"/>
  <c r="AK106"/>
  <c r="AL105" s="1"/>
  <c r="AC89"/>
  <c r="AM102" l="1"/>
  <c r="AN101"/>
  <c r="AO101"/>
  <c r="Y87"/>
  <c r="Z85"/>
  <c r="AA85"/>
  <c r="X90"/>
  <c r="Z86"/>
  <c r="AA86"/>
  <c r="M102"/>
  <c r="L102"/>
  <c r="M103"/>
  <c r="L103"/>
  <c r="K104"/>
  <c r="J107"/>
  <c r="G110"/>
  <c r="I109" s="1"/>
  <c r="AJ93"/>
  <c r="AQ92"/>
  <c r="P90"/>
  <c r="O89"/>
  <c r="AC90"/>
  <c r="AN102" l="1"/>
  <c r="AO102"/>
  <c r="Z87"/>
  <c r="AA87"/>
  <c r="M104"/>
  <c r="L104"/>
  <c r="G111"/>
  <c r="I110" s="1"/>
  <c r="J108"/>
  <c r="K105"/>
  <c r="AJ94"/>
  <c r="AQ93"/>
  <c r="P91"/>
  <c r="O90"/>
  <c r="W93"/>
  <c r="AK108"/>
  <c r="AC91"/>
  <c r="W92"/>
  <c r="AK107"/>
  <c r="AM104" l="1"/>
  <c r="AM103"/>
  <c r="AL107"/>
  <c r="AL106"/>
  <c r="Y88"/>
  <c r="X91"/>
  <c r="X92"/>
  <c r="Y89"/>
  <c r="M105"/>
  <c r="L105"/>
  <c r="G112"/>
  <c r="I111"/>
  <c r="J109"/>
  <c r="K106"/>
  <c r="AJ95"/>
  <c r="AQ94"/>
  <c r="P92"/>
  <c r="O91"/>
  <c r="AC92"/>
  <c r="AK109"/>
  <c r="W94"/>
  <c r="X93" s="1"/>
  <c r="AM105" l="1"/>
  <c r="AN103"/>
  <c r="AO103"/>
  <c r="AL108"/>
  <c r="AN104"/>
  <c r="AO104"/>
  <c r="Z89"/>
  <c r="AA89"/>
  <c r="Z88"/>
  <c r="AA88"/>
  <c r="Y90"/>
  <c r="M106"/>
  <c r="L106"/>
  <c r="K107"/>
  <c r="G113"/>
  <c r="I112" s="1"/>
  <c r="J110"/>
  <c r="AJ96"/>
  <c r="AQ95"/>
  <c r="P93"/>
  <c r="O92"/>
  <c r="W95"/>
  <c r="AK110"/>
  <c r="AC93"/>
  <c r="AL109" l="1"/>
  <c r="AM106"/>
  <c r="AN105"/>
  <c r="AO105"/>
  <c r="Y91"/>
  <c r="Z90"/>
  <c r="AA90"/>
  <c r="X94"/>
  <c r="M107"/>
  <c r="L107"/>
  <c r="K108"/>
  <c r="J111"/>
  <c r="G114"/>
  <c r="I113" s="1"/>
  <c r="AJ97"/>
  <c r="AQ96"/>
  <c r="P94"/>
  <c r="O93"/>
  <c r="AC94"/>
  <c r="AK111"/>
  <c r="W96"/>
  <c r="AM107" l="1"/>
  <c r="AL110"/>
  <c r="AN106"/>
  <c r="AO106"/>
  <c r="Z91"/>
  <c r="AA91"/>
  <c r="X95"/>
  <c r="Y92"/>
  <c r="M108"/>
  <c r="L108"/>
  <c r="K109"/>
  <c r="G115"/>
  <c r="I114" s="1"/>
  <c r="J112"/>
  <c r="AJ98"/>
  <c r="AQ97"/>
  <c r="P95"/>
  <c r="O94"/>
  <c r="W97"/>
  <c r="AK112"/>
  <c r="AC95"/>
  <c r="AM108" l="1"/>
  <c r="AN107"/>
  <c r="AO107"/>
  <c r="AL111"/>
  <c r="Y93"/>
  <c r="Z92"/>
  <c r="AA92"/>
  <c r="X96"/>
  <c r="M109"/>
  <c r="L109"/>
  <c r="G116"/>
  <c r="I115" s="1"/>
  <c r="J113"/>
  <c r="K110"/>
  <c r="AJ99"/>
  <c r="AQ98"/>
  <c r="P96"/>
  <c r="O95"/>
  <c r="AC96"/>
  <c r="AK113"/>
  <c r="W98"/>
  <c r="AM109" l="1"/>
  <c r="AN108"/>
  <c r="AO108"/>
  <c r="AL112"/>
  <c r="Z93"/>
  <c r="AA93"/>
  <c r="Y94"/>
  <c r="X97"/>
  <c r="M110"/>
  <c r="L110"/>
  <c r="G117"/>
  <c r="I116" s="1"/>
  <c r="J114"/>
  <c r="K111"/>
  <c r="AJ100"/>
  <c r="AQ99"/>
  <c r="P97"/>
  <c r="O96"/>
  <c r="W99"/>
  <c r="AK114"/>
  <c r="AC97"/>
  <c r="AM110" l="1"/>
  <c r="AN109"/>
  <c r="AO109"/>
  <c r="AL113"/>
  <c r="Y95"/>
  <c r="X98"/>
  <c r="Z94"/>
  <c r="AA94"/>
  <c r="M111"/>
  <c r="L111"/>
  <c r="K112"/>
  <c r="G118"/>
  <c r="I117" s="1"/>
  <c r="J115"/>
  <c r="AJ101"/>
  <c r="AQ100"/>
  <c r="P98"/>
  <c r="O97"/>
  <c r="AC98"/>
  <c r="AK115"/>
  <c r="W100"/>
  <c r="AM111" l="1"/>
  <c r="AN110"/>
  <c r="AO110"/>
  <c r="AL114"/>
  <c r="Z95"/>
  <c r="AA95"/>
  <c r="Y96"/>
  <c r="X99"/>
  <c r="M112"/>
  <c r="L112"/>
  <c r="K113"/>
  <c r="J116"/>
  <c r="G119"/>
  <c r="I118"/>
  <c r="AJ102"/>
  <c r="AQ101"/>
  <c r="P99"/>
  <c r="O98"/>
  <c r="W101"/>
  <c r="AK116"/>
  <c r="AC99"/>
  <c r="AN111" l="1"/>
  <c r="AO111"/>
  <c r="AM112"/>
  <c r="AL115"/>
  <c r="Y97"/>
  <c r="X100"/>
  <c r="Z96"/>
  <c r="AA96"/>
  <c r="M113"/>
  <c r="L113"/>
  <c r="K114"/>
  <c r="J117"/>
  <c r="G120"/>
  <c r="I119" s="1"/>
  <c r="AJ103"/>
  <c r="AQ102"/>
  <c r="P100"/>
  <c r="O99"/>
  <c r="AC100"/>
  <c r="AK117"/>
  <c r="AL116" s="1"/>
  <c r="W102"/>
  <c r="AN112" l="1"/>
  <c r="AO112"/>
  <c r="AM113"/>
  <c r="Y98"/>
  <c r="Z97"/>
  <c r="AA97"/>
  <c r="X101"/>
  <c r="M114"/>
  <c r="L114"/>
  <c r="K115"/>
  <c r="J118"/>
  <c r="G121"/>
  <c r="I120" s="1"/>
  <c r="AJ104"/>
  <c r="AQ103"/>
  <c r="P101"/>
  <c r="O100"/>
  <c r="AC101"/>
  <c r="AN113" l="1"/>
  <c r="AO113"/>
  <c r="Z98"/>
  <c r="AA98"/>
  <c r="M115"/>
  <c r="L115"/>
  <c r="J119"/>
  <c r="G122"/>
  <c r="I121" s="1"/>
  <c r="K116"/>
  <c r="AJ105"/>
  <c r="AQ104"/>
  <c r="P102"/>
  <c r="O101"/>
  <c r="AC102"/>
  <c r="AK119"/>
  <c r="W104"/>
  <c r="AK118"/>
  <c r="W103"/>
  <c r="AM114" l="1"/>
  <c r="AL117"/>
  <c r="AL118"/>
  <c r="AM115"/>
  <c r="Y99"/>
  <c r="X102"/>
  <c r="X103"/>
  <c r="Y100"/>
  <c r="M116"/>
  <c r="L116"/>
  <c r="J120"/>
  <c r="K117"/>
  <c r="G123"/>
  <c r="I122"/>
  <c r="AJ106"/>
  <c r="AQ105"/>
  <c r="P103"/>
  <c r="O102"/>
  <c r="W105"/>
  <c r="X104" s="1"/>
  <c r="AK120"/>
  <c r="AC103"/>
  <c r="AM116" l="1"/>
  <c r="AN115"/>
  <c r="AO115"/>
  <c r="AN114"/>
  <c r="AO114"/>
  <c r="AL119"/>
  <c r="Z99"/>
  <c r="AA99"/>
  <c r="Y101"/>
  <c r="Z100"/>
  <c r="AA100"/>
  <c r="M117"/>
  <c r="L117"/>
  <c r="G124"/>
  <c r="I123" s="1"/>
  <c r="K118"/>
  <c r="J121"/>
  <c r="AJ107"/>
  <c r="AQ106"/>
  <c r="P104"/>
  <c r="O103"/>
  <c r="AC104"/>
  <c r="AK121"/>
  <c r="W106"/>
  <c r="AM117" l="1"/>
  <c r="AN116"/>
  <c r="AO116"/>
  <c r="AL120"/>
  <c r="Z101"/>
  <c r="AA101"/>
  <c r="Y102"/>
  <c r="X105"/>
  <c r="M118"/>
  <c r="L118"/>
  <c r="J122"/>
  <c r="K119"/>
  <c r="G125"/>
  <c r="I124" s="1"/>
  <c r="AJ108"/>
  <c r="AQ107"/>
  <c r="P105"/>
  <c r="O104"/>
  <c r="W107"/>
  <c r="AK122"/>
  <c r="AC105"/>
  <c r="AM118" l="1"/>
  <c r="AN117"/>
  <c r="AO117"/>
  <c r="AL121"/>
  <c r="Y103"/>
  <c r="X106"/>
  <c r="Z102"/>
  <c r="AA102"/>
  <c r="M119"/>
  <c r="L119"/>
  <c r="J123"/>
  <c r="K120"/>
  <c r="G126"/>
  <c r="I125" s="1"/>
  <c r="AJ109"/>
  <c r="AQ108"/>
  <c r="P106"/>
  <c r="O105"/>
  <c r="AC106"/>
  <c r="AK123"/>
  <c r="W108"/>
  <c r="AM119" l="1"/>
  <c r="AL122"/>
  <c r="AN118"/>
  <c r="AO118"/>
  <c r="Y104"/>
  <c r="Z103"/>
  <c r="AA103"/>
  <c r="X107"/>
  <c r="M120"/>
  <c r="L120"/>
  <c r="K121"/>
  <c r="G127"/>
  <c r="I126" s="1"/>
  <c r="K122" s="1"/>
  <c r="J124"/>
  <c r="AJ110"/>
  <c r="AQ109"/>
  <c r="P107"/>
  <c r="O106"/>
  <c r="W109"/>
  <c r="AK124"/>
  <c r="AC107"/>
  <c r="AL123" l="1"/>
  <c r="AM120"/>
  <c r="AN119"/>
  <c r="AO119"/>
  <c r="Y105"/>
  <c r="Z104"/>
  <c r="AA104"/>
  <c r="X108"/>
  <c r="M122"/>
  <c r="L122"/>
  <c r="M121"/>
  <c r="L121"/>
  <c r="G128"/>
  <c r="I127" s="1"/>
  <c r="K123" s="1"/>
  <c r="J125"/>
  <c r="AJ111"/>
  <c r="AQ110"/>
  <c r="P108"/>
  <c r="O107"/>
  <c r="AC108"/>
  <c r="AK125"/>
  <c r="W110"/>
  <c r="AM121" l="1"/>
  <c r="AN120"/>
  <c r="AO120"/>
  <c r="AL124"/>
  <c r="Y106"/>
  <c r="Z105"/>
  <c r="AA105"/>
  <c r="X109"/>
  <c r="M123"/>
  <c r="L123"/>
  <c r="J126"/>
  <c r="G129"/>
  <c r="I128" s="1"/>
  <c r="K124" s="1"/>
  <c r="AJ112"/>
  <c r="AQ111"/>
  <c r="P109"/>
  <c r="O108"/>
  <c r="W111"/>
  <c r="AK126"/>
  <c r="AC109"/>
  <c r="AM122" l="1"/>
  <c r="AN121"/>
  <c r="AO121"/>
  <c r="AL125"/>
  <c r="Y107"/>
  <c r="Z106"/>
  <c r="AA106"/>
  <c r="X110"/>
  <c r="M124"/>
  <c r="L124"/>
  <c r="J127"/>
  <c r="G130"/>
  <c r="I129" s="1"/>
  <c r="AJ113"/>
  <c r="AQ112"/>
  <c r="P110"/>
  <c r="O109"/>
  <c r="AC110"/>
  <c r="AK127"/>
  <c r="W112"/>
  <c r="AN122" l="1"/>
  <c r="AO122"/>
  <c r="AM123"/>
  <c r="AL126"/>
  <c r="Z107"/>
  <c r="AA107"/>
  <c r="Y108"/>
  <c r="X111"/>
  <c r="K125"/>
  <c r="G131"/>
  <c r="I130" s="1"/>
  <c r="K126" s="1"/>
  <c r="J128"/>
  <c r="AJ114"/>
  <c r="AQ113"/>
  <c r="P111"/>
  <c r="O110"/>
  <c r="AC111"/>
  <c r="AN123" l="1"/>
  <c r="AO123"/>
  <c r="Z108"/>
  <c r="AA108"/>
  <c r="M126"/>
  <c r="L126"/>
  <c r="M125"/>
  <c r="L125"/>
  <c r="J129"/>
  <c r="G132"/>
  <c r="I131" s="1"/>
  <c r="AJ115"/>
  <c r="AQ114"/>
  <c r="P112"/>
  <c r="O111"/>
  <c r="AC112"/>
  <c r="AK129"/>
  <c r="W114"/>
  <c r="AK128"/>
  <c r="W113"/>
  <c r="AM124" l="1"/>
  <c r="AL127"/>
  <c r="AL128"/>
  <c r="AM125"/>
  <c r="Y109"/>
  <c r="X112"/>
  <c r="X113"/>
  <c r="Y110"/>
  <c r="K127"/>
  <c r="J130"/>
  <c r="G133"/>
  <c r="I132" s="1"/>
  <c r="AJ116"/>
  <c r="AQ115"/>
  <c r="P113"/>
  <c r="O112"/>
  <c r="W115"/>
  <c r="X114" s="1"/>
  <c r="AK130"/>
  <c r="AC113"/>
  <c r="AM126" l="1"/>
  <c r="AN124"/>
  <c r="AO124"/>
  <c r="AN125"/>
  <c r="AO125"/>
  <c r="AL129"/>
  <c r="Z109"/>
  <c r="AA109"/>
  <c r="Y111"/>
  <c r="Z110"/>
  <c r="AA110"/>
  <c r="M127"/>
  <c r="L127"/>
  <c r="K128"/>
  <c r="G134"/>
  <c r="I133" s="1"/>
  <c r="K129" s="1"/>
  <c r="J131"/>
  <c r="AJ117"/>
  <c r="AQ116"/>
  <c r="P114"/>
  <c r="O113"/>
  <c r="AC114"/>
  <c r="AK131"/>
  <c r="AK132"/>
  <c r="AM128" l="1"/>
  <c r="AM127"/>
  <c r="AN126"/>
  <c r="AO126"/>
  <c r="AL130"/>
  <c r="AL131"/>
  <c r="Z111"/>
  <c r="AA111"/>
  <c r="M128"/>
  <c r="L128"/>
  <c r="M129"/>
  <c r="L129"/>
  <c r="J132"/>
  <c r="G135"/>
  <c r="I134" s="1"/>
  <c r="K130" s="1"/>
  <c r="AJ118"/>
  <c r="AQ117"/>
  <c r="P115"/>
  <c r="O114"/>
  <c r="W117"/>
  <c r="AK133"/>
  <c r="AC115"/>
  <c r="W116"/>
  <c r="AM129" l="1"/>
  <c r="AN127"/>
  <c r="AO127"/>
  <c r="AN128"/>
  <c r="AO128"/>
  <c r="AL132"/>
  <c r="Y112"/>
  <c r="X116"/>
  <c r="X115"/>
  <c r="Y113"/>
  <c r="M130"/>
  <c r="L130"/>
  <c r="J133"/>
  <c r="G136"/>
  <c r="I135" s="1"/>
  <c r="AJ119"/>
  <c r="AQ118"/>
  <c r="P116"/>
  <c r="O115"/>
  <c r="AC116"/>
  <c r="AK134"/>
  <c r="AM130" l="1"/>
  <c r="AN129"/>
  <c r="AO129"/>
  <c r="AL133"/>
  <c r="Z113"/>
  <c r="AA113"/>
  <c r="Z112"/>
  <c r="AA112"/>
  <c r="J134"/>
  <c r="K131"/>
  <c r="G137"/>
  <c r="I136" s="1"/>
  <c r="AJ120"/>
  <c r="AQ119"/>
  <c r="P117"/>
  <c r="O116"/>
  <c r="AC117"/>
  <c r="W119"/>
  <c r="W118"/>
  <c r="AN130" l="1"/>
  <c r="AO130"/>
  <c r="Y114"/>
  <c r="X117"/>
  <c r="X118"/>
  <c r="Y115"/>
  <c r="M131"/>
  <c r="L131"/>
  <c r="K132"/>
  <c r="G138"/>
  <c r="I137" s="1"/>
  <c r="J135"/>
  <c r="AJ121"/>
  <c r="AQ120"/>
  <c r="P118"/>
  <c r="O117"/>
  <c r="AK136"/>
  <c r="AC118"/>
  <c r="AK135"/>
  <c r="AM132" l="1"/>
  <c r="AM131"/>
  <c r="AL134"/>
  <c r="AL135"/>
  <c r="Z114"/>
  <c r="AA114"/>
  <c r="Z115"/>
  <c r="AA115"/>
  <c r="M132"/>
  <c r="L132"/>
  <c r="K133"/>
  <c r="G139"/>
  <c r="I138" s="1"/>
  <c r="J136"/>
  <c r="AJ122"/>
  <c r="AQ121"/>
  <c r="P119"/>
  <c r="O118"/>
  <c r="AC119"/>
  <c r="W121"/>
  <c r="AK137"/>
  <c r="W120"/>
  <c r="AN131" l="1"/>
  <c r="AO131"/>
  <c r="AN132"/>
  <c r="AO132"/>
  <c r="AL136"/>
  <c r="AM133"/>
  <c r="Y116"/>
  <c r="X120"/>
  <c r="X119"/>
  <c r="Y117"/>
  <c r="M133"/>
  <c r="L133"/>
  <c r="J137"/>
  <c r="K134"/>
  <c r="G140"/>
  <c r="I139"/>
  <c r="AJ123"/>
  <c r="AQ122"/>
  <c r="P120"/>
  <c r="O119"/>
  <c r="AK138"/>
  <c r="W122"/>
  <c r="AC120"/>
  <c r="AN133" l="1"/>
  <c r="AO133"/>
  <c r="AM134"/>
  <c r="AL137"/>
  <c r="Z117"/>
  <c r="AA117"/>
  <c r="Z116"/>
  <c r="AA116"/>
  <c r="X121"/>
  <c r="Y118"/>
  <c r="M134"/>
  <c r="L134"/>
  <c r="J138"/>
  <c r="K135"/>
  <c r="G141"/>
  <c r="I140" s="1"/>
  <c r="K136" s="1"/>
  <c r="AJ124"/>
  <c r="AQ123"/>
  <c r="P121"/>
  <c r="O120"/>
  <c r="AC121"/>
  <c r="W123"/>
  <c r="AK139"/>
  <c r="AM135" l="1"/>
  <c r="AN134"/>
  <c r="AO134"/>
  <c r="AL138"/>
  <c r="Z118"/>
  <c r="AA118"/>
  <c r="X122"/>
  <c r="Y119"/>
  <c r="M136"/>
  <c r="L136"/>
  <c r="M135"/>
  <c r="L135"/>
  <c r="J139"/>
  <c r="G142"/>
  <c r="I141" s="1"/>
  <c r="K137" s="1"/>
  <c r="AJ125"/>
  <c r="AQ124"/>
  <c r="P122"/>
  <c r="O121"/>
  <c r="W124"/>
  <c r="AC122"/>
  <c r="AN135" l="1"/>
  <c r="AO135"/>
  <c r="Z119"/>
  <c r="AA119"/>
  <c r="X123"/>
  <c r="Y120"/>
  <c r="M137"/>
  <c r="L137"/>
  <c r="J140"/>
  <c r="G143"/>
  <c r="I142" s="1"/>
  <c r="AJ126"/>
  <c r="AQ125"/>
  <c r="P123"/>
  <c r="O122"/>
  <c r="AK141"/>
  <c r="AC123"/>
  <c r="AK140"/>
  <c r="AM136" l="1"/>
  <c r="AL140"/>
  <c r="AL139"/>
  <c r="AM137"/>
  <c r="Z120"/>
  <c r="AA120"/>
  <c r="K138"/>
  <c r="J141"/>
  <c r="G144"/>
  <c r="AJ127"/>
  <c r="AQ126"/>
  <c r="P124"/>
  <c r="O123"/>
  <c r="W126"/>
  <c r="AC124"/>
  <c r="AK142"/>
  <c r="W125"/>
  <c r="AM138" l="1"/>
  <c r="AN136"/>
  <c r="AO136"/>
  <c r="AN137"/>
  <c r="AO137"/>
  <c r="AL141"/>
  <c r="Y122"/>
  <c r="Y121"/>
  <c r="X125"/>
  <c r="X124"/>
  <c r="M138"/>
  <c r="L138"/>
  <c r="G145"/>
  <c r="I144" s="1"/>
  <c r="AJ128"/>
  <c r="AQ127"/>
  <c r="P125"/>
  <c r="O124"/>
  <c r="AK143"/>
  <c r="AC125"/>
  <c r="AL142" l="1"/>
  <c r="AM139"/>
  <c r="AN138"/>
  <c r="AO138"/>
  <c r="Z122"/>
  <c r="AA122"/>
  <c r="Z121"/>
  <c r="AA121"/>
  <c r="I143"/>
  <c r="K140" s="1"/>
  <c r="G146"/>
  <c r="I145"/>
  <c r="K141" s="1"/>
  <c r="AJ129"/>
  <c r="AQ128"/>
  <c r="P126"/>
  <c r="O125"/>
  <c r="W128"/>
  <c r="AC126"/>
  <c r="W127"/>
  <c r="AN139" l="1"/>
  <c r="AO139"/>
  <c r="J143"/>
  <c r="Y123"/>
  <c r="X126"/>
  <c r="X127"/>
  <c r="Y124"/>
  <c r="M141"/>
  <c r="L141"/>
  <c r="M140"/>
  <c r="L140"/>
  <c r="J144"/>
  <c r="K139"/>
  <c r="J142"/>
  <c r="G147"/>
  <c r="I146" s="1"/>
  <c r="AJ130"/>
  <c r="AQ129"/>
  <c r="P127"/>
  <c r="O126"/>
  <c r="AK145"/>
  <c r="AC127"/>
  <c r="AK144"/>
  <c r="AM140" l="1"/>
  <c r="AL143"/>
  <c r="AL144"/>
  <c r="AM141"/>
  <c r="Z124"/>
  <c r="AA124"/>
  <c r="Z123"/>
  <c r="AA123"/>
  <c r="M139"/>
  <c r="L139"/>
  <c r="J145"/>
  <c r="K142"/>
  <c r="G148"/>
  <c r="I147"/>
  <c r="AJ131"/>
  <c r="AQ130"/>
  <c r="P128"/>
  <c r="O127"/>
  <c r="W130"/>
  <c r="AK146"/>
  <c r="W129"/>
  <c r="AC128"/>
  <c r="AN141" l="1"/>
  <c r="AO141"/>
  <c r="AN140"/>
  <c r="AO140"/>
  <c r="AM142"/>
  <c r="AL145"/>
  <c r="Y126"/>
  <c r="Y125"/>
  <c r="X128"/>
  <c r="X129"/>
  <c r="M142"/>
  <c r="L142"/>
  <c r="K143"/>
  <c r="G149"/>
  <c r="I148" s="1"/>
  <c r="J146"/>
  <c r="AJ132"/>
  <c r="AQ131"/>
  <c r="P129"/>
  <c r="O128"/>
  <c r="AC129"/>
  <c r="AK147"/>
  <c r="AL146" s="1"/>
  <c r="AM143" l="1"/>
  <c r="AN142"/>
  <c r="AO142"/>
  <c r="Z126"/>
  <c r="AA126"/>
  <c r="Z125"/>
  <c r="AA125"/>
  <c r="M143"/>
  <c r="L143"/>
  <c r="K144"/>
  <c r="J147"/>
  <c r="G150"/>
  <c r="I149" s="1"/>
  <c r="K145" s="1"/>
  <c r="AJ133"/>
  <c r="AQ132"/>
  <c r="P130"/>
  <c r="O129"/>
  <c r="W132"/>
  <c r="AC130"/>
  <c r="W131"/>
  <c r="AN143" l="1"/>
  <c r="AO143"/>
  <c r="X130"/>
  <c r="X131"/>
  <c r="Y127"/>
  <c r="Y128"/>
  <c r="M144"/>
  <c r="L144"/>
  <c r="M145"/>
  <c r="L145"/>
  <c r="J148"/>
  <c r="G151"/>
  <c r="I150" s="1"/>
  <c r="K146" s="1"/>
  <c r="AJ134"/>
  <c r="AQ133"/>
  <c r="P131"/>
  <c r="O130"/>
  <c r="AK149"/>
  <c r="AC131"/>
  <c r="W133"/>
  <c r="AK148"/>
  <c r="AM144" l="1"/>
  <c r="AL148"/>
  <c r="AL147"/>
  <c r="AM145"/>
  <c r="X132"/>
  <c r="Z128"/>
  <c r="AA128"/>
  <c r="Z127"/>
  <c r="AA127"/>
  <c r="Y129"/>
  <c r="M146"/>
  <c r="L146"/>
  <c r="G152"/>
  <c r="I151"/>
  <c r="K147" s="1"/>
  <c r="J149"/>
  <c r="AJ135"/>
  <c r="AQ134"/>
  <c r="P132"/>
  <c r="O131"/>
  <c r="W134"/>
  <c r="AC132"/>
  <c r="AK150"/>
  <c r="AL149" s="1"/>
  <c r="AM146" l="1"/>
  <c r="AN145"/>
  <c r="AO145"/>
  <c r="AN144"/>
  <c r="AO144"/>
  <c r="Y130"/>
  <c r="Z129"/>
  <c r="AA129"/>
  <c r="X133"/>
  <c r="M147"/>
  <c r="L147"/>
  <c r="G153"/>
  <c r="I152" s="1"/>
  <c r="K148" s="1"/>
  <c r="J150"/>
  <c r="AJ136"/>
  <c r="AQ135"/>
  <c r="P133"/>
  <c r="O132"/>
  <c r="AK151"/>
  <c r="AC133"/>
  <c r="AM147" l="1"/>
  <c r="AN146"/>
  <c r="AO146"/>
  <c r="AL150"/>
  <c r="Z130"/>
  <c r="AA130"/>
  <c r="M148"/>
  <c r="L148"/>
  <c r="J151"/>
  <c r="G154"/>
  <c r="I153" s="1"/>
  <c r="AJ137"/>
  <c r="AQ136"/>
  <c r="P134"/>
  <c r="O133"/>
  <c r="W136"/>
  <c r="AC134"/>
  <c r="AK152"/>
  <c r="AL151" s="1"/>
  <c r="W135"/>
  <c r="AM148" l="1"/>
  <c r="AN147"/>
  <c r="AO147"/>
  <c r="X135"/>
  <c r="X134"/>
  <c r="Y131"/>
  <c r="Y132"/>
  <c r="K149"/>
  <c r="J152"/>
  <c r="G155"/>
  <c r="I154" s="1"/>
  <c r="AJ138"/>
  <c r="AQ137"/>
  <c r="P135"/>
  <c r="O134"/>
  <c r="AC135"/>
  <c r="W137"/>
  <c r="X136" s="1"/>
  <c r="AK153"/>
  <c r="AL152" s="1"/>
  <c r="AN148" l="1"/>
  <c r="AO148"/>
  <c r="AM149"/>
  <c r="Z131"/>
  <c r="AA131"/>
  <c r="Z132"/>
  <c r="AA132"/>
  <c r="Y133"/>
  <c r="M149"/>
  <c r="L149"/>
  <c r="K150"/>
  <c r="G156"/>
  <c r="I155" s="1"/>
  <c r="J153"/>
  <c r="AJ139"/>
  <c r="AQ138"/>
  <c r="P136"/>
  <c r="O135"/>
  <c r="W138"/>
  <c r="AC136"/>
  <c r="AK154"/>
  <c r="AL153" s="1"/>
  <c r="AM150" l="1"/>
  <c r="AN149"/>
  <c r="AO149"/>
  <c r="Y134"/>
  <c r="Z133"/>
  <c r="AA133"/>
  <c r="X137"/>
  <c r="M150"/>
  <c r="L150"/>
  <c r="K151"/>
  <c r="J154"/>
  <c r="G157"/>
  <c r="I156" s="1"/>
  <c r="AJ140"/>
  <c r="AQ139"/>
  <c r="P137"/>
  <c r="O136"/>
  <c r="AK155"/>
  <c r="AC137"/>
  <c r="AM151" l="1"/>
  <c r="AL154"/>
  <c r="AN150"/>
  <c r="AO150"/>
  <c r="Z134"/>
  <c r="AA134"/>
  <c r="M151"/>
  <c r="L151"/>
  <c r="J155"/>
  <c r="K152"/>
  <c r="G158"/>
  <c r="AJ141"/>
  <c r="AQ140"/>
  <c r="P138"/>
  <c r="O137"/>
  <c r="W140"/>
  <c r="AC138"/>
  <c r="W139"/>
  <c r="AN151" l="1"/>
  <c r="AO151"/>
  <c r="Y136"/>
  <c r="Y135"/>
  <c r="X138"/>
  <c r="X139"/>
  <c r="M152"/>
  <c r="L152"/>
  <c r="G159"/>
  <c r="I158" s="1"/>
  <c r="I157" s="1"/>
  <c r="J156" s="1"/>
  <c r="AJ142"/>
  <c r="AQ141"/>
  <c r="P139"/>
  <c r="O138"/>
  <c r="AK157"/>
  <c r="AC139"/>
  <c r="W141"/>
  <c r="AK156"/>
  <c r="AL156" l="1"/>
  <c r="AM152"/>
  <c r="AL155"/>
  <c r="AM153"/>
  <c r="Y137"/>
  <c r="Z136"/>
  <c r="AA136"/>
  <c r="Z135"/>
  <c r="AA135"/>
  <c r="X140"/>
  <c r="K153"/>
  <c r="K154"/>
  <c r="G160"/>
  <c r="I159" s="1"/>
  <c r="J157"/>
  <c r="AJ143"/>
  <c r="AQ142"/>
  <c r="P140"/>
  <c r="O139"/>
  <c r="W142"/>
  <c r="AC140"/>
  <c r="AK158"/>
  <c r="AM154" l="1"/>
  <c r="AN152"/>
  <c r="AO152"/>
  <c r="AN153"/>
  <c r="AO153"/>
  <c r="AL157"/>
  <c r="Y138"/>
  <c r="Z137"/>
  <c r="AA137"/>
  <c r="X141"/>
  <c r="M153"/>
  <c r="L153"/>
  <c r="M154"/>
  <c r="L154"/>
  <c r="K155"/>
  <c r="J158"/>
  <c r="G161"/>
  <c r="I160" s="1"/>
  <c r="AJ144"/>
  <c r="AQ143"/>
  <c r="P141"/>
  <c r="O140"/>
  <c r="AK159"/>
  <c r="AC141"/>
  <c r="AN154" l="1"/>
  <c r="AO154"/>
  <c r="AL158"/>
  <c r="AM155"/>
  <c r="Z138"/>
  <c r="AA138"/>
  <c r="M155"/>
  <c r="L155"/>
  <c r="K156"/>
  <c r="J159"/>
  <c r="G162"/>
  <c r="I161" s="1"/>
  <c r="AJ145"/>
  <c r="AQ144"/>
  <c r="P142"/>
  <c r="O141"/>
  <c r="W144"/>
  <c r="AC142"/>
  <c r="W143"/>
  <c r="AN155" l="1"/>
  <c r="AO155"/>
  <c r="Y139"/>
  <c r="X143"/>
  <c r="X142"/>
  <c r="Y140"/>
  <c r="M156"/>
  <c r="L156"/>
  <c r="K157"/>
  <c r="G163"/>
  <c r="I162" s="1"/>
  <c r="K158" s="1"/>
  <c r="J160"/>
  <c r="AJ146"/>
  <c r="AQ145"/>
  <c r="P143"/>
  <c r="O142"/>
  <c r="AK161"/>
  <c r="AC143"/>
  <c r="W145"/>
  <c r="X144" s="1"/>
  <c r="AK160"/>
  <c r="AM157" l="1"/>
  <c r="AL160"/>
  <c r="AM156"/>
  <c r="AL159"/>
  <c r="Z140"/>
  <c r="AA140"/>
  <c r="Z139"/>
  <c r="AA139"/>
  <c r="Y141"/>
  <c r="M157"/>
  <c r="L157"/>
  <c r="M158"/>
  <c r="L158"/>
  <c r="J161"/>
  <c r="G164"/>
  <c r="I163" s="1"/>
  <c r="AJ147"/>
  <c r="AQ146"/>
  <c r="P144"/>
  <c r="O143"/>
  <c r="AK162"/>
  <c r="W146"/>
  <c r="AC144"/>
  <c r="AN156" l="1"/>
  <c r="AO156"/>
  <c r="AN157"/>
  <c r="AO157"/>
  <c r="AM158"/>
  <c r="AL161"/>
  <c r="Y142"/>
  <c r="X145"/>
  <c r="Z141"/>
  <c r="AA141"/>
  <c r="K159"/>
  <c r="J162"/>
  <c r="G165"/>
  <c r="I164" s="1"/>
  <c r="K160" s="1"/>
  <c r="AJ148"/>
  <c r="AQ147"/>
  <c r="P145"/>
  <c r="O144"/>
  <c r="AC145"/>
  <c r="W147"/>
  <c r="AK163"/>
  <c r="AN158" l="1"/>
  <c r="AO158"/>
  <c r="AM159"/>
  <c r="AL162"/>
  <c r="Z142"/>
  <c r="AA142"/>
  <c r="X146"/>
  <c r="Y143"/>
  <c r="M160"/>
  <c r="L160"/>
  <c r="M159"/>
  <c r="L159"/>
  <c r="G166"/>
  <c r="I165"/>
  <c r="K161" s="1"/>
  <c r="J163"/>
  <c r="AJ149"/>
  <c r="AQ148"/>
  <c r="P146"/>
  <c r="O145"/>
  <c r="AK164"/>
  <c r="AC146"/>
  <c r="AM160" l="1"/>
  <c r="AN159"/>
  <c r="AO159"/>
  <c r="AL163"/>
  <c r="Z143"/>
  <c r="AA143"/>
  <c r="M161"/>
  <c r="L161"/>
  <c r="J164"/>
  <c r="G167"/>
  <c r="I166" s="1"/>
  <c r="K162" s="1"/>
  <c r="AJ150"/>
  <c r="AQ149"/>
  <c r="P147"/>
  <c r="O146"/>
  <c r="AC147"/>
  <c r="W149"/>
  <c r="W148"/>
  <c r="AN160" l="1"/>
  <c r="AO160"/>
  <c r="Y145"/>
  <c r="Y144"/>
  <c r="X148"/>
  <c r="X147"/>
  <c r="M162"/>
  <c r="L162"/>
  <c r="J165"/>
  <c r="G168"/>
  <c r="I167"/>
  <c r="K163" s="1"/>
  <c r="AJ151"/>
  <c r="AQ150"/>
  <c r="P148"/>
  <c r="O147"/>
  <c r="AK166"/>
  <c r="AC148"/>
  <c r="AK165"/>
  <c r="AM161" l="1"/>
  <c r="AL164"/>
  <c r="AL165"/>
  <c r="AM162"/>
  <c r="Z145"/>
  <c r="AA145"/>
  <c r="Z144"/>
  <c r="AA144"/>
  <c r="M163"/>
  <c r="L163"/>
  <c r="G169"/>
  <c r="I168" s="1"/>
  <c r="K164" s="1"/>
  <c r="J166"/>
  <c r="AJ152"/>
  <c r="AQ151"/>
  <c r="P149"/>
  <c r="O148"/>
  <c r="AC149"/>
  <c r="W151"/>
  <c r="AK167"/>
  <c r="W150"/>
  <c r="AM163" l="1"/>
  <c r="AN162"/>
  <c r="AO162"/>
  <c r="AN161"/>
  <c r="AO161"/>
  <c r="AL166"/>
  <c r="Y147"/>
  <c r="Y146"/>
  <c r="X149"/>
  <c r="X150"/>
  <c r="M164"/>
  <c r="L164"/>
  <c r="G170"/>
  <c r="I169" s="1"/>
  <c r="K165" s="1"/>
  <c r="J167"/>
  <c r="AJ153"/>
  <c r="AQ152"/>
  <c r="P150"/>
  <c r="O149"/>
  <c r="W152"/>
  <c r="AC150"/>
  <c r="AN163" l="1"/>
  <c r="AO163"/>
  <c r="Z147"/>
  <c r="AA147"/>
  <c r="Y148"/>
  <c r="Z146"/>
  <c r="AA146"/>
  <c r="X151"/>
  <c r="M165"/>
  <c r="L165"/>
  <c r="G171"/>
  <c r="I170" s="1"/>
  <c r="K166" s="1"/>
  <c r="J168"/>
  <c r="AJ154"/>
  <c r="AQ153"/>
  <c r="P151"/>
  <c r="O150"/>
  <c r="AC151"/>
  <c r="W153"/>
  <c r="AK169"/>
  <c r="AK168"/>
  <c r="AL168" l="1"/>
  <c r="AL167"/>
  <c r="AM164"/>
  <c r="AM165"/>
  <c r="Y149"/>
  <c r="Z148"/>
  <c r="AA148"/>
  <c r="X152"/>
  <c r="M166"/>
  <c r="L166"/>
  <c r="G172"/>
  <c r="J169"/>
  <c r="AJ155"/>
  <c r="AQ154"/>
  <c r="P152"/>
  <c r="O151"/>
  <c r="W154"/>
  <c r="AC152"/>
  <c r="AN165" l="1"/>
  <c r="AO165"/>
  <c r="AN164"/>
  <c r="AO164"/>
  <c r="Z149"/>
  <c r="AA149"/>
  <c r="Y150"/>
  <c r="X153"/>
  <c r="G173"/>
  <c r="I172" s="1"/>
  <c r="I171"/>
  <c r="K167" s="1"/>
  <c r="AJ156"/>
  <c r="AQ155"/>
  <c r="P153"/>
  <c r="O152"/>
  <c r="AK171"/>
  <c r="AC153"/>
  <c r="AK170"/>
  <c r="AM167" l="1"/>
  <c r="AL169"/>
  <c r="AM166"/>
  <c r="AL170"/>
  <c r="Z150"/>
  <c r="AA150"/>
  <c r="M167"/>
  <c r="L167"/>
  <c r="K168"/>
  <c r="J171"/>
  <c r="J170"/>
  <c r="G174"/>
  <c r="I173"/>
  <c r="AJ157"/>
  <c r="AQ156"/>
  <c r="P154"/>
  <c r="O153"/>
  <c r="W156"/>
  <c r="AC154"/>
  <c r="AK172"/>
  <c r="W155"/>
  <c r="AN167" l="1"/>
  <c r="AO167"/>
  <c r="AN166"/>
  <c r="AO166"/>
  <c r="AM168"/>
  <c r="AL171"/>
  <c r="Y152"/>
  <c r="Y151"/>
  <c r="X154"/>
  <c r="X155"/>
  <c r="M168"/>
  <c r="L168"/>
  <c r="K169"/>
  <c r="J172"/>
  <c r="G175"/>
  <c r="I174" s="1"/>
  <c r="AJ158"/>
  <c r="AQ157"/>
  <c r="P155"/>
  <c r="O154"/>
  <c r="AK173"/>
  <c r="AC155"/>
  <c r="AN168" l="1"/>
  <c r="AO168"/>
  <c r="AM169"/>
  <c r="AL172"/>
  <c r="Z152"/>
  <c r="AA152"/>
  <c r="Z151"/>
  <c r="AA151"/>
  <c r="M169"/>
  <c r="L169"/>
  <c r="J173"/>
  <c r="G176"/>
  <c r="K170"/>
  <c r="AJ159"/>
  <c r="AQ158"/>
  <c r="P156"/>
  <c r="O155"/>
  <c r="W158"/>
  <c r="AC156"/>
  <c r="W157"/>
  <c r="AN169" l="1"/>
  <c r="AO169"/>
  <c r="Y154"/>
  <c r="Y153"/>
  <c r="X156"/>
  <c r="X157"/>
  <c r="M170"/>
  <c r="L170"/>
  <c r="G177"/>
  <c r="I176" s="1"/>
  <c r="I175" s="1"/>
  <c r="AJ160"/>
  <c r="AQ159"/>
  <c r="P157"/>
  <c r="O156"/>
  <c r="AK175"/>
  <c r="AC157"/>
  <c r="W159"/>
  <c r="AK174"/>
  <c r="AM171" l="1"/>
  <c r="AM170"/>
  <c r="AL174"/>
  <c r="AL173"/>
  <c r="Z154"/>
  <c r="AA154"/>
  <c r="Y155"/>
  <c r="Z153"/>
  <c r="AA153"/>
  <c r="X158"/>
  <c r="J174"/>
  <c r="K171"/>
  <c r="K172"/>
  <c r="G178"/>
  <c r="I177" s="1"/>
  <c r="J175"/>
  <c r="AJ161"/>
  <c r="AQ160"/>
  <c r="P158"/>
  <c r="O157"/>
  <c r="AC158"/>
  <c r="AK176"/>
  <c r="AN170" l="1"/>
  <c r="AO170"/>
  <c r="AN171"/>
  <c r="AO171"/>
  <c r="AM172"/>
  <c r="AL175"/>
  <c r="Z155"/>
  <c r="AA155"/>
  <c r="M172"/>
  <c r="L172"/>
  <c r="M171"/>
  <c r="L171"/>
  <c r="K173"/>
  <c r="G179"/>
  <c r="I178" s="1"/>
  <c r="J176"/>
  <c r="AJ162"/>
  <c r="AQ161"/>
  <c r="P159"/>
  <c r="O158"/>
  <c r="AC159"/>
  <c r="W161"/>
  <c r="W160"/>
  <c r="AN172" l="1"/>
  <c r="AO172"/>
  <c r="Y156"/>
  <c r="X159"/>
  <c r="X160"/>
  <c r="Y157"/>
  <c r="M173"/>
  <c r="L173"/>
  <c r="K174"/>
  <c r="G180"/>
  <c r="I179" s="1"/>
  <c r="K175" s="1"/>
  <c r="J177"/>
  <c r="AJ163"/>
  <c r="AQ162"/>
  <c r="P160"/>
  <c r="O159"/>
  <c r="W162"/>
  <c r="AC160"/>
  <c r="AK177"/>
  <c r="AM173" l="1"/>
  <c r="AL176"/>
  <c r="Z156"/>
  <c r="AA156"/>
  <c r="X161"/>
  <c r="Z157"/>
  <c r="AA157"/>
  <c r="Y158"/>
  <c r="M175"/>
  <c r="L175"/>
  <c r="M174"/>
  <c r="L174"/>
  <c r="G181"/>
  <c r="I180" s="1"/>
  <c r="J178"/>
  <c r="AJ164"/>
  <c r="AQ163"/>
  <c r="P161"/>
  <c r="O160"/>
  <c r="AC161"/>
  <c r="AK178"/>
  <c r="AM174" l="1"/>
  <c r="AN173"/>
  <c r="AO173"/>
  <c r="AL177"/>
  <c r="Z158"/>
  <c r="AA158"/>
  <c r="K176"/>
  <c r="J179"/>
  <c r="G182"/>
  <c r="I181"/>
  <c r="K177" s="1"/>
  <c r="AJ165"/>
  <c r="AQ164"/>
  <c r="P162"/>
  <c r="O161"/>
  <c r="AC162"/>
  <c r="W163"/>
  <c r="AK179"/>
  <c r="AM175" s="1"/>
  <c r="AL178" l="1"/>
  <c r="AN175"/>
  <c r="AO175"/>
  <c r="AN174"/>
  <c r="AO174"/>
  <c r="X162"/>
  <c r="Y159"/>
  <c r="M176"/>
  <c r="L176"/>
  <c r="M177"/>
  <c r="L177"/>
  <c r="I182"/>
  <c r="G183"/>
  <c r="J180"/>
  <c r="AJ166"/>
  <c r="AQ165"/>
  <c r="P163"/>
  <c r="O162"/>
  <c r="AC163"/>
  <c r="W165"/>
  <c r="AK180"/>
  <c r="AM176" s="1"/>
  <c r="W164"/>
  <c r="AN176" l="1"/>
  <c r="AO176"/>
  <c r="Y160"/>
  <c r="Z159"/>
  <c r="AA159"/>
  <c r="X163"/>
  <c r="Y161"/>
  <c r="X164"/>
  <c r="G184"/>
  <c r="I183"/>
  <c r="J181"/>
  <c r="K178"/>
  <c r="AJ167"/>
  <c r="AQ166"/>
  <c r="P164"/>
  <c r="O163"/>
  <c r="AK182"/>
  <c r="AC164"/>
  <c r="AK181"/>
  <c r="AM177" s="1"/>
  <c r="AN177" l="1"/>
  <c r="AO177"/>
  <c r="AM178"/>
  <c r="AN178"/>
  <c r="AO178"/>
  <c r="Z160"/>
  <c r="AA160"/>
  <c r="Z161"/>
  <c r="AA161"/>
  <c r="M178"/>
  <c r="L178"/>
  <c r="J182"/>
  <c r="G185"/>
  <c r="I184" s="1"/>
  <c r="K179"/>
  <c r="AJ168"/>
  <c r="AQ167"/>
  <c r="P165"/>
  <c r="O164"/>
  <c r="AC165"/>
  <c r="W167"/>
  <c r="W166"/>
  <c r="Y163" l="1"/>
  <c r="Y162"/>
  <c r="X166"/>
  <c r="X165"/>
  <c r="M179"/>
  <c r="L179"/>
  <c r="J183"/>
  <c r="K180"/>
  <c r="G186"/>
  <c r="I185" s="1"/>
  <c r="AJ169"/>
  <c r="AQ168"/>
  <c r="P166"/>
  <c r="O165"/>
  <c r="W168"/>
  <c r="AC166"/>
  <c r="Z163" l="1"/>
  <c r="AA163"/>
  <c r="Y164"/>
  <c r="Z162"/>
  <c r="AA162"/>
  <c r="X167"/>
  <c r="M180"/>
  <c r="L180"/>
  <c r="G187"/>
  <c r="K181"/>
  <c r="J184"/>
  <c r="AJ170"/>
  <c r="AQ169"/>
  <c r="P167"/>
  <c r="O166"/>
  <c r="AC167"/>
  <c r="W169"/>
  <c r="Y165" l="1"/>
  <c r="Z164"/>
  <c r="AA164"/>
  <c r="X168"/>
  <c r="M181"/>
  <c r="L181"/>
  <c r="G188"/>
  <c r="I187" s="1"/>
  <c r="I186" s="1"/>
  <c r="AJ171"/>
  <c r="AQ170"/>
  <c r="P168"/>
  <c r="O167"/>
  <c r="W170"/>
  <c r="AC168"/>
  <c r="AT5" l="1"/>
  <c r="Y166"/>
  <c r="Z165"/>
  <c r="AA165"/>
  <c r="X169"/>
  <c r="J185"/>
  <c r="K182"/>
  <c r="K183"/>
  <c r="G189"/>
  <c r="I188" s="1"/>
  <c r="K184" s="1"/>
  <c r="J186"/>
  <c r="AJ172"/>
  <c r="AQ171"/>
  <c r="P169"/>
  <c r="O168"/>
  <c r="AC169"/>
  <c r="W171"/>
  <c r="AT4" l="1"/>
  <c r="Z166"/>
  <c r="AA166"/>
  <c r="X170"/>
  <c r="Y167"/>
  <c r="M183"/>
  <c r="L183"/>
  <c r="M184"/>
  <c r="L184"/>
  <c r="M182"/>
  <c r="L182"/>
  <c r="G190"/>
  <c r="I189" s="1"/>
  <c r="K185" s="1"/>
  <c r="J187"/>
  <c r="AJ173"/>
  <c r="AQ172"/>
  <c r="P170"/>
  <c r="O169"/>
  <c r="W172"/>
  <c r="X171" s="1"/>
  <c r="AC170"/>
  <c r="AT3" l="1"/>
  <c r="Z167"/>
  <c r="AA167"/>
  <c r="Y168"/>
  <c r="M185"/>
  <c r="L185"/>
  <c r="J188"/>
  <c r="G191"/>
  <c r="I190" s="1"/>
  <c r="K186" s="1"/>
  <c r="AJ174"/>
  <c r="AQ173"/>
  <c r="AT2" s="1"/>
  <c r="P171"/>
  <c r="O170"/>
  <c r="AC171"/>
  <c r="W173"/>
  <c r="Y169" l="1"/>
  <c r="Z168"/>
  <c r="AA168"/>
  <c r="X172"/>
  <c r="M186"/>
  <c r="L186"/>
  <c r="G192"/>
  <c r="I191" s="1"/>
  <c r="J189"/>
  <c r="AJ175"/>
  <c r="AQ174"/>
  <c r="AT10" s="1"/>
  <c r="P172"/>
  <c r="O171"/>
  <c r="W174"/>
  <c r="AC172"/>
  <c r="Y170" l="1"/>
  <c r="Z169"/>
  <c r="AA169"/>
  <c r="X173"/>
  <c r="J190"/>
  <c r="G193"/>
  <c r="I192" s="1"/>
  <c r="K187"/>
  <c r="AJ176"/>
  <c r="AQ175"/>
  <c r="AT9" s="1"/>
  <c r="P173"/>
  <c r="O172"/>
  <c r="AC173"/>
  <c r="Z170" l="1"/>
  <c r="AA170"/>
  <c r="M187"/>
  <c r="L187"/>
  <c r="J191"/>
  <c r="K188"/>
  <c r="G194"/>
  <c r="I193"/>
  <c r="AJ177"/>
  <c r="AQ176"/>
  <c r="AT8" s="1"/>
  <c r="P174"/>
  <c r="O173"/>
  <c r="W176"/>
  <c r="AC174"/>
  <c r="W175"/>
  <c r="Y172" l="1"/>
  <c r="Y171"/>
  <c r="X174"/>
  <c r="X175"/>
  <c r="M188"/>
  <c r="L188"/>
  <c r="G195"/>
  <c r="I194" s="1"/>
  <c r="K190" s="1"/>
  <c r="K189"/>
  <c r="J192"/>
  <c r="AJ178"/>
  <c r="AQ177"/>
  <c r="AT7" s="1"/>
  <c r="P175"/>
  <c r="O174"/>
  <c r="AC175"/>
  <c r="W177"/>
  <c r="Z172" l="1"/>
  <c r="AA172"/>
  <c r="Y173"/>
  <c r="Z171"/>
  <c r="AA171"/>
  <c r="X176"/>
  <c r="M190"/>
  <c r="L190"/>
  <c r="M189"/>
  <c r="L189"/>
  <c r="G196"/>
  <c r="I195"/>
  <c r="K191" s="1"/>
  <c r="J193"/>
  <c r="AJ179"/>
  <c r="AQ178"/>
  <c r="AT6" s="1"/>
  <c r="P176"/>
  <c r="O175"/>
  <c r="W178"/>
  <c r="AC176"/>
  <c r="Y174" l="1"/>
  <c r="Z173"/>
  <c r="AA173"/>
  <c r="X177"/>
  <c r="M191"/>
  <c r="L191"/>
  <c r="G197"/>
  <c r="I196" s="1"/>
  <c r="J194"/>
  <c r="AJ180"/>
  <c r="AQ179"/>
  <c r="P177"/>
  <c r="O176"/>
  <c r="AC177"/>
  <c r="W179"/>
  <c r="Z174" l="1"/>
  <c r="AA174"/>
  <c r="Y175"/>
  <c r="X178"/>
  <c r="K192"/>
  <c r="G198"/>
  <c r="J195"/>
  <c r="AJ181"/>
  <c r="AQ180"/>
  <c r="P178"/>
  <c r="O177"/>
  <c r="W180"/>
  <c r="AC178"/>
  <c r="Y176" l="1"/>
  <c r="Z175"/>
  <c r="AA175"/>
  <c r="X179"/>
  <c r="M192"/>
  <c r="L192"/>
  <c r="G199"/>
  <c r="I198" s="1"/>
  <c r="AJ182"/>
  <c r="AQ181"/>
  <c r="P179"/>
  <c r="O178"/>
  <c r="AC179"/>
  <c r="W181"/>
  <c r="AJ183" l="1"/>
  <c r="AQ182"/>
  <c r="Z176"/>
  <c r="AA176"/>
  <c r="Y177"/>
  <c r="X180"/>
  <c r="I197"/>
  <c r="K194" s="1"/>
  <c r="G200"/>
  <c r="I199"/>
  <c r="P180"/>
  <c r="O179"/>
  <c r="AC180"/>
  <c r="AJ184" l="1"/>
  <c r="AQ183"/>
  <c r="J197"/>
  <c r="Z177"/>
  <c r="AA177"/>
  <c r="M194"/>
  <c r="L194"/>
  <c r="J198"/>
  <c r="K193"/>
  <c r="J196"/>
  <c r="G201"/>
  <c r="I200" s="1"/>
  <c r="J199" s="1"/>
  <c r="K195"/>
  <c r="P181"/>
  <c r="O180"/>
  <c r="AC181"/>
  <c r="W183"/>
  <c r="W182"/>
  <c r="AJ185" l="1"/>
  <c r="AQ184"/>
  <c r="Y179"/>
  <c r="Y178"/>
  <c r="X182"/>
  <c r="X181"/>
  <c r="M195"/>
  <c r="L195"/>
  <c r="M193"/>
  <c r="L193"/>
  <c r="K196"/>
  <c r="G202"/>
  <c r="I201" s="1"/>
  <c r="P182"/>
  <c r="O181"/>
  <c r="W184"/>
  <c r="AC182"/>
  <c r="AJ186" l="1"/>
  <c r="AQ185"/>
  <c r="Y180"/>
  <c r="Z178"/>
  <c r="AA178"/>
  <c r="Z179"/>
  <c r="AA179"/>
  <c r="X183"/>
  <c r="M196"/>
  <c r="L196"/>
  <c r="G203"/>
  <c r="I202" s="1"/>
  <c r="K197"/>
  <c r="J200"/>
  <c r="P183"/>
  <c r="O182"/>
  <c r="AC183"/>
  <c r="W185"/>
  <c r="AJ187" l="1"/>
  <c r="AQ186"/>
  <c r="Z180"/>
  <c r="AA180"/>
  <c r="Y181"/>
  <c r="X184"/>
  <c r="M197"/>
  <c r="L197"/>
  <c r="K198"/>
  <c r="G204"/>
  <c r="I203" s="1"/>
  <c r="K199" s="1"/>
  <c r="J201"/>
  <c r="P184"/>
  <c r="O183"/>
  <c r="W186"/>
  <c r="X185" s="1"/>
  <c r="AC184"/>
  <c r="AJ188" l="1"/>
  <c r="AQ187"/>
  <c r="Y182"/>
  <c r="Z181"/>
  <c r="AA181"/>
  <c r="M199"/>
  <c r="L199"/>
  <c r="M198"/>
  <c r="L198"/>
  <c r="J202"/>
  <c r="G205"/>
  <c r="I204" s="1"/>
  <c r="K200" s="1"/>
  <c r="P185"/>
  <c r="O184"/>
  <c r="AC185"/>
  <c r="W187"/>
  <c r="AJ189" l="1"/>
  <c r="AQ188"/>
  <c r="Z182"/>
  <c r="AA182"/>
  <c r="Y183"/>
  <c r="X186"/>
  <c r="M200"/>
  <c r="L200"/>
  <c r="J203"/>
  <c r="G206"/>
  <c r="I205" s="1"/>
  <c r="K201" s="1"/>
  <c r="P186"/>
  <c r="O185"/>
  <c r="W188"/>
  <c r="AC186"/>
  <c r="AJ190" l="1"/>
  <c r="AQ190" s="1"/>
  <c r="AQ189"/>
  <c r="AH21"/>
  <c r="AH9"/>
  <c r="Z183"/>
  <c r="AA183"/>
  <c r="Y184"/>
  <c r="X187"/>
  <c r="M201"/>
  <c r="L201"/>
  <c r="G207"/>
  <c r="I206" s="1"/>
  <c r="J204"/>
  <c r="P187"/>
  <c r="O186"/>
  <c r="AC187"/>
  <c r="Z184" l="1"/>
  <c r="AA184"/>
  <c r="K202"/>
  <c r="G208"/>
  <c r="I207"/>
  <c r="J205"/>
  <c r="P188"/>
  <c r="O187"/>
  <c r="W190"/>
  <c r="AC188"/>
  <c r="W189"/>
  <c r="Y185" l="1"/>
  <c r="X189"/>
  <c r="X188"/>
  <c r="Y186"/>
  <c r="M202"/>
  <c r="L202"/>
  <c r="J206"/>
  <c r="K203"/>
  <c r="G209"/>
  <c r="P189"/>
  <c r="O188"/>
  <c r="AC189"/>
  <c r="W191"/>
  <c r="Y187" l="1"/>
  <c r="Z186"/>
  <c r="AA186"/>
  <c r="Z185"/>
  <c r="AA185"/>
  <c r="X190"/>
  <c r="M203"/>
  <c r="L203"/>
  <c r="G210"/>
  <c r="I209" s="1"/>
  <c r="P190"/>
  <c r="O189"/>
  <c r="W192"/>
  <c r="AC190"/>
  <c r="Z187" l="1"/>
  <c r="AA187"/>
  <c r="Y188"/>
  <c r="X191"/>
  <c r="I208"/>
  <c r="K205" s="1"/>
  <c r="G211"/>
  <c r="I210" s="1"/>
  <c r="J208"/>
  <c r="P191"/>
  <c r="O190"/>
  <c r="AC191"/>
  <c r="W193"/>
  <c r="Y189" l="1"/>
  <c r="Z188"/>
  <c r="AA188"/>
  <c r="X192"/>
  <c r="M205"/>
  <c r="L205"/>
  <c r="J207"/>
  <c r="K204"/>
  <c r="K206"/>
  <c r="G212"/>
  <c r="I211" s="1"/>
  <c r="J209"/>
  <c r="P192"/>
  <c r="O191"/>
  <c r="W194"/>
  <c r="AC192"/>
  <c r="Y190" l="1"/>
  <c r="Z189"/>
  <c r="AA189"/>
  <c r="X193"/>
  <c r="M206"/>
  <c r="L206"/>
  <c r="M204"/>
  <c r="L204"/>
  <c r="K207"/>
  <c r="J210"/>
  <c r="G213"/>
  <c r="I212" s="1"/>
  <c r="J211" s="1"/>
  <c r="P193"/>
  <c r="O192"/>
  <c r="AC193"/>
  <c r="W195"/>
  <c r="Z190" l="1"/>
  <c r="AA190"/>
  <c r="X194"/>
  <c r="Y191"/>
  <c r="M207"/>
  <c r="L207"/>
  <c r="K208"/>
  <c r="G214"/>
  <c r="I213"/>
  <c r="P194"/>
  <c r="O193"/>
  <c r="AC194"/>
  <c r="Z191" l="1"/>
  <c r="AA191"/>
  <c r="M208"/>
  <c r="L208"/>
  <c r="K209"/>
  <c r="J212"/>
  <c r="G215"/>
  <c r="I214" s="1"/>
  <c r="P195"/>
  <c r="O194"/>
  <c r="AC195"/>
  <c r="W197"/>
  <c r="W196"/>
  <c r="Y192" l="1"/>
  <c r="X196"/>
  <c r="X195"/>
  <c r="Y193"/>
  <c r="M209"/>
  <c r="L209"/>
  <c r="K210"/>
  <c r="G216"/>
  <c r="I215" s="1"/>
  <c r="K211" s="1"/>
  <c r="J213"/>
  <c r="P196"/>
  <c r="O195"/>
  <c r="W198"/>
  <c r="AC196"/>
  <c r="Y194" l="1"/>
  <c r="Z192"/>
  <c r="AA192"/>
  <c r="X197"/>
  <c r="Z193"/>
  <c r="AA193"/>
  <c r="M210"/>
  <c r="L210"/>
  <c r="M211"/>
  <c r="L211"/>
  <c r="J214"/>
  <c r="G217"/>
  <c r="I216" s="1"/>
  <c r="K212" s="1"/>
  <c r="P197"/>
  <c r="O196"/>
  <c r="AC197"/>
  <c r="W199"/>
  <c r="Y195" l="1"/>
  <c r="Z194"/>
  <c r="AA194"/>
  <c r="X198"/>
  <c r="M212"/>
  <c r="L212"/>
  <c r="J215"/>
  <c r="G218"/>
  <c r="I217" s="1"/>
  <c r="P198"/>
  <c r="O197"/>
  <c r="W200"/>
  <c r="AC198"/>
  <c r="Y196" l="1"/>
  <c r="Z195"/>
  <c r="AA195"/>
  <c r="X199"/>
  <c r="K213"/>
  <c r="I218"/>
  <c r="K214" s="1"/>
  <c r="G219"/>
  <c r="J216"/>
  <c r="P199"/>
  <c r="O198"/>
  <c r="AC199"/>
  <c r="W201"/>
  <c r="Y197" l="1"/>
  <c r="Z196"/>
  <c r="AA196"/>
  <c r="X200"/>
  <c r="M213"/>
  <c r="L213"/>
  <c r="M214"/>
  <c r="L214"/>
  <c r="G220"/>
  <c r="I219" s="1"/>
  <c r="J217"/>
  <c r="P200"/>
  <c r="O199"/>
  <c r="W202"/>
  <c r="AC200"/>
  <c r="Z197" l="1"/>
  <c r="AA197"/>
  <c r="Y198"/>
  <c r="X201"/>
  <c r="K215"/>
  <c r="G221"/>
  <c r="I220" s="1"/>
  <c r="J218"/>
  <c r="P201"/>
  <c r="O200"/>
  <c r="AC201"/>
  <c r="W203"/>
  <c r="X202" s="1"/>
  <c r="Y199" l="1"/>
  <c r="Z198"/>
  <c r="AA198"/>
  <c r="M215"/>
  <c r="L215"/>
  <c r="J219"/>
  <c r="K216"/>
  <c r="G222"/>
  <c r="I221" s="1"/>
  <c r="K217" s="1"/>
  <c r="P202"/>
  <c r="O201"/>
  <c r="AC202"/>
  <c r="L217" l="1"/>
  <c r="M217"/>
  <c r="Z199"/>
  <c r="AA199"/>
  <c r="M216"/>
  <c r="L216"/>
  <c r="J220"/>
  <c r="G223"/>
  <c r="I222" s="1"/>
  <c r="P203"/>
  <c r="O202"/>
  <c r="AC203"/>
  <c r="W205"/>
  <c r="W204"/>
  <c r="Y200" l="1"/>
  <c r="X204"/>
  <c r="X203"/>
  <c r="Y201"/>
  <c r="K218"/>
  <c r="G224"/>
  <c r="I223" s="1"/>
  <c r="J221"/>
  <c r="P204"/>
  <c r="O203"/>
  <c r="AC204"/>
  <c r="L218" l="1"/>
  <c r="M218"/>
  <c r="Z200"/>
  <c r="AA200"/>
  <c r="Z201"/>
  <c r="AA201"/>
  <c r="K219"/>
  <c r="G225"/>
  <c r="I224" s="1"/>
  <c r="J222"/>
  <c r="P205"/>
  <c r="O204"/>
  <c r="AC205"/>
  <c r="W207"/>
  <c r="W206"/>
  <c r="Y203" l="1"/>
  <c r="Y202"/>
  <c r="X206"/>
  <c r="X205"/>
  <c r="L219"/>
  <c r="M219"/>
  <c r="K220"/>
  <c r="J223"/>
  <c r="G226"/>
  <c r="I225"/>
  <c r="J224" s="1"/>
  <c r="P206"/>
  <c r="O205"/>
  <c r="W208"/>
  <c r="AC206"/>
  <c r="Z203" l="1"/>
  <c r="AA203"/>
  <c r="Y204"/>
  <c r="L220"/>
  <c r="M220"/>
  <c r="Z202"/>
  <c r="AA202"/>
  <c r="X207"/>
  <c r="K221"/>
  <c r="G227"/>
  <c r="I226" s="1"/>
  <c r="K222" s="1"/>
  <c r="P207"/>
  <c r="O206"/>
  <c r="AC207"/>
  <c r="L222" l="1"/>
  <c r="M222"/>
  <c r="L221"/>
  <c r="M221"/>
  <c r="Z204"/>
  <c r="AA204"/>
  <c r="J225"/>
  <c r="G228"/>
  <c r="P208"/>
  <c r="O207"/>
  <c r="W210"/>
  <c r="AC208"/>
  <c r="W209"/>
  <c r="Y206" l="1"/>
  <c r="Y205"/>
  <c r="X209"/>
  <c r="X208"/>
  <c r="G229"/>
  <c r="I228" s="1"/>
  <c r="I227"/>
  <c r="P209"/>
  <c r="O208"/>
  <c r="AC209"/>
  <c r="W211"/>
  <c r="Z206" l="1"/>
  <c r="AA206"/>
  <c r="Y207"/>
  <c r="Z205"/>
  <c r="AA205"/>
  <c r="X210"/>
  <c r="K223"/>
  <c r="K224"/>
  <c r="J227"/>
  <c r="J226"/>
  <c r="G230"/>
  <c r="I229" s="1"/>
  <c r="P210"/>
  <c r="O209"/>
  <c r="W212"/>
  <c r="AC210"/>
  <c r="L223" l="1"/>
  <c r="M223"/>
  <c r="X211"/>
  <c r="L224"/>
  <c r="M224"/>
  <c r="Z207"/>
  <c r="AA207"/>
  <c r="Y208"/>
  <c r="K225"/>
  <c r="J228"/>
  <c r="G231"/>
  <c r="I230" s="1"/>
  <c r="P211"/>
  <c r="O210"/>
  <c r="AC211"/>
  <c r="W213"/>
  <c r="Y209" l="1"/>
  <c r="X212"/>
  <c r="L225"/>
  <c r="M225"/>
  <c r="Z208"/>
  <c r="AA208"/>
  <c r="J229"/>
  <c r="K226"/>
  <c r="G232"/>
  <c r="I231" s="1"/>
  <c r="P212"/>
  <c r="O211"/>
  <c r="W214"/>
  <c r="AC212"/>
  <c r="Z209" l="1"/>
  <c r="AA209"/>
  <c r="Y210"/>
  <c r="L226"/>
  <c r="M226"/>
  <c r="X213"/>
  <c r="K227"/>
  <c r="J230"/>
  <c r="G233"/>
  <c r="I232" s="1"/>
  <c r="P213"/>
  <c r="O212"/>
  <c r="AC213"/>
  <c r="W215"/>
  <c r="L227" l="1"/>
  <c r="M227"/>
  <c r="Y211"/>
  <c r="Z210"/>
  <c r="AA210"/>
  <c r="X214"/>
  <c r="K228"/>
  <c r="G234"/>
  <c r="I233" s="1"/>
  <c r="J231"/>
  <c r="P214"/>
  <c r="O213"/>
  <c r="W216"/>
  <c r="AC214"/>
  <c r="Y212" l="1"/>
  <c r="L228"/>
  <c r="M228"/>
  <c r="Z211"/>
  <c r="AA211"/>
  <c r="X215"/>
  <c r="K229"/>
  <c r="I234"/>
  <c r="G235"/>
  <c r="J232"/>
  <c r="P215"/>
  <c r="O214"/>
  <c r="AC215"/>
  <c r="W217"/>
  <c r="Y213" l="1"/>
  <c r="L229"/>
  <c r="M229"/>
  <c r="Z212"/>
  <c r="AA212"/>
  <c r="X216"/>
  <c r="K230"/>
  <c r="J233"/>
  <c r="G236"/>
  <c r="I235" s="1"/>
  <c r="P216"/>
  <c r="O215"/>
  <c r="W218"/>
  <c r="AC216"/>
  <c r="L230" l="1"/>
  <c r="M230"/>
  <c r="Z213"/>
  <c r="AA213"/>
  <c r="Y214"/>
  <c r="X217"/>
  <c r="K231"/>
  <c r="J234"/>
  <c r="G237"/>
  <c r="I236" s="1"/>
  <c r="P217"/>
  <c r="O216"/>
  <c r="AC217"/>
  <c r="W219"/>
  <c r="X218" s="1"/>
  <c r="L231" l="1"/>
  <c r="M231"/>
  <c r="Z214"/>
  <c r="AA214"/>
  <c r="Y215"/>
  <c r="K232"/>
  <c r="G238"/>
  <c r="I237" s="1"/>
  <c r="J235"/>
  <c r="P218"/>
  <c r="O217"/>
  <c r="W220"/>
  <c r="AC218"/>
  <c r="Y216" l="1"/>
  <c r="L232"/>
  <c r="M232"/>
  <c r="X219"/>
  <c r="Z215"/>
  <c r="AA215"/>
  <c r="K233"/>
  <c r="J236"/>
  <c r="G239"/>
  <c r="I238" s="1"/>
  <c r="P219"/>
  <c r="O218"/>
  <c r="AC219"/>
  <c r="W221"/>
  <c r="Y217" l="1"/>
  <c r="Z216"/>
  <c r="AA216"/>
  <c r="X220"/>
  <c r="L233"/>
  <c r="M233"/>
  <c r="J237"/>
  <c r="K234"/>
  <c r="G240"/>
  <c r="I239"/>
  <c r="P220"/>
  <c r="O219"/>
  <c r="W222"/>
  <c r="AC220"/>
  <c r="L234" l="1"/>
  <c r="M234"/>
  <c r="Z217"/>
  <c r="AA217"/>
  <c r="X221"/>
  <c r="Y218"/>
  <c r="K235"/>
  <c r="G241"/>
  <c r="I240" s="1"/>
  <c r="K236" s="1"/>
  <c r="J238"/>
  <c r="P221"/>
  <c r="O220"/>
  <c r="AC221"/>
  <c r="W223"/>
  <c r="X222" s="1"/>
  <c r="L236" l="1"/>
  <c r="M236"/>
  <c r="Y219"/>
  <c r="L235"/>
  <c r="M235"/>
  <c r="Z218"/>
  <c r="AA218"/>
  <c r="J239"/>
  <c r="G242"/>
  <c r="I241"/>
  <c r="K237" s="1"/>
  <c r="P222"/>
  <c r="O221"/>
  <c r="AC222"/>
  <c r="L237" l="1"/>
  <c r="M237"/>
  <c r="Z219"/>
  <c r="AA219"/>
  <c r="J240"/>
  <c r="I242"/>
  <c r="G243"/>
  <c r="P223"/>
  <c r="O222"/>
  <c r="AC223"/>
  <c r="W225"/>
  <c r="W224"/>
  <c r="Y221" l="1"/>
  <c r="Y220"/>
  <c r="X224"/>
  <c r="X223"/>
  <c r="K238"/>
  <c r="G244"/>
  <c r="I243"/>
  <c r="J241"/>
  <c r="P224"/>
  <c r="O223"/>
  <c r="W226"/>
  <c r="AC224"/>
  <c r="L238" l="1"/>
  <c r="M238"/>
  <c r="Z221"/>
  <c r="AA221"/>
  <c r="X225"/>
  <c r="Y222"/>
  <c r="Z220"/>
  <c r="AA220"/>
  <c r="K239"/>
  <c r="G245"/>
  <c r="I244" s="1"/>
  <c r="K240" s="1"/>
  <c r="J242"/>
  <c r="P225"/>
  <c r="O224"/>
  <c r="AC225"/>
  <c r="W227"/>
  <c r="Y223" l="1"/>
  <c r="L239"/>
  <c r="M239"/>
  <c r="Z222"/>
  <c r="AA222"/>
  <c r="X226"/>
  <c r="L240"/>
  <c r="M240"/>
  <c r="J243"/>
  <c r="G246"/>
  <c r="I245" s="1"/>
  <c r="K241" s="1"/>
  <c r="P226"/>
  <c r="O225"/>
  <c r="W228"/>
  <c r="AC226"/>
  <c r="Y224" l="1"/>
  <c r="Z223"/>
  <c r="AA223"/>
  <c r="X227"/>
  <c r="L241"/>
  <c r="M241"/>
  <c r="J244"/>
  <c r="G247"/>
  <c r="I246" s="1"/>
  <c r="P227"/>
  <c r="O226"/>
  <c r="AC227"/>
  <c r="W229"/>
  <c r="Y225" l="1"/>
  <c r="Z224"/>
  <c r="AA224"/>
  <c r="X228"/>
  <c r="K242"/>
  <c r="G248"/>
  <c r="I247"/>
  <c r="K243" s="1"/>
  <c r="J245"/>
  <c r="P228"/>
  <c r="O227"/>
  <c r="W230"/>
  <c r="AC228"/>
  <c r="L243" l="1"/>
  <c r="M243"/>
  <c r="L242"/>
  <c r="M242"/>
  <c r="Z225"/>
  <c r="AA225"/>
  <c r="Y226"/>
  <c r="X229"/>
  <c r="J246"/>
  <c r="G249"/>
  <c r="I248" s="1"/>
  <c r="P229"/>
  <c r="O228"/>
  <c r="AC229"/>
  <c r="W231"/>
  <c r="X230" s="1"/>
  <c r="Y227" l="1"/>
  <c r="Z226"/>
  <c r="AA226"/>
  <c r="K244"/>
  <c r="J247"/>
  <c r="G250"/>
  <c r="I249" s="1"/>
  <c r="P230"/>
  <c r="O229"/>
  <c r="W232"/>
  <c r="AC230"/>
  <c r="L244" l="1"/>
  <c r="M244"/>
  <c r="Y228"/>
  <c r="Z227"/>
  <c r="AA227"/>
  <c r="X231"/>
  <c r="K245"/>
  <c r="G251"/>
  <c r="I250" s="1"/>
  <c r="J248"/>
  <c r="P231"/>
  <c r="O230"/>
  <c r="AC231"/>
  <c r="W233"/>
  <c r="Y229" l="1"/>
  <c r="L245"/>
  <c r="M245"/>
  <c r="Z228"/>
  <c r="AA228"/>
  <c r="X232"/>
  <c r="K246"/>
  <c r="J249"/>
  <c r="G252"/>
  <c r="I251" s="1"/>
  <c r="P232"/>
  <c r="O231"/>
  <c r="W234"/>
  <c r="X233" s="1"/>
  <c r="AC232"/>
  <c r="L246" l="1"/>
  <c r="M246"/>
  <c r="Z229"/>
  <c r="AA229"/>
  <c r="Y230"/>
  <c r="K247"/>
  <c r="J250"/>
  <c r="I252"/>
  <c r="K248" s="1"/>
  <c r="G253"/>
  <c r="P233"/>
  <c r="O232"/>
  <c r="AC233"/>
  <c r="W235"/>
  <c r="L248" l="1"/>
  <c r="M248"/>
  <c r="L247"/>
  <c r="M247"/>
  <c r="Z230"/>
  <c r="AA230"/>
  <c r="Y231"/>
  <c r="X234"/>
  <c r="G254"/>
  <c r="I253" s="1"/>
  <c r="K249" s="1"/>
  <c r="J251"/>
  <c r="P234"/>
  <c r="O233"/>
  <c r="W236"/>
  <c r="X235" s="1"/>
  <c r="AC234"/>
  <c r="L249" l="1"/>
  <c r="M249"/>
  <c r="Y232"/>
  <c r="Z231"/>
  <c r="AA231"/>
  <c r="G255"/>
  <c r="I254" s="1"/>
  <c r="K250" s="1"/>
  <c r="J252"/>
  <c r="P235"/>
  <c r="O234"/>
  <c r="AC235"/>
  <c r="W237"/>
  <c r="Y233" l="1"/>
  <c r="L250"/>
  <c r="M250"/>
  <c r="Z232"/>
  <c r="AA232"/>
  <c r="X236"/>
  <c r="J253"/>
  <c r="G256"/>
  <c r="I255"/>
  <c r="P236"/>
  <c r="O235"/>
  <c r="AC236"/>
  <c r="Z233" l="1"/>
  <c r="AA233"/>
  <c r="J254"/>
  <c r="K251"/>
  <c r="G257"/>
  <c r="P237"/>
  <c r="O236"/>
  <c r="AC237"/>
  <c r="W239"/>
  <c r="W238"/>
  <c r="Y234" l="1"/>
  <c r="X237"/>
  <c r="X238"/>
  <c r="Y235"/>
  <c r="L251"/>
  <c r="M251"/>
  <c r="G258"/>
  <c r="I257" s="1"/>
  <c r="I256"/>
  <c r="P238"/>
  <c r="O237"/>
  <c r="W240"/>
  <c r="AC238"/>
  <c r="Y236" l="1"/>
  <c r="Z234"/>
  <c r="AA234"/>
  <c r="K253"/>
  <c r="X239"/>
  <c r="Z235"/>
  <c r="AA235"/>
  <c r="K252"/>
  <c r="J255"/>
  <c r="J256"/>
  <c r="G259"/>
  <c r="I258" s="1"/>
  <c r="P239"/>
  <c r="O238"/>
  <c r="AC239"/>
  <c r="W241"/>
  <c r="Z236" l="1"/>
  <c r="AA236"/>
  <c r="Y237"/>
  <c r="L252"/>
  <c r="M252"/>
  <c r="L253"/>
  <c r="M253"/>
  <c r="X240"/>
  <c r="J257"/>
  <c r="G260"/>
  <c r="I259" s="1"/>
  <c r="K254"/>
  <c r="P240"/>
  <c r="O239"/>
  <c r="W242"/>
  <c r="AC240"/>
  <c r="Y238" l="1"/>
  <c r="L254"/>
  <c r="M254"/>
  <c r="X241"/>
  <c r="Z237"/>
  <c r="AA237"/>
  <c r="K255"/>
  <c r="G261"/>
  <c r="I260" s="1"/>
  <c r="K256" s="1"/>
  <c r="J258"/>
  <c r="P241"/>
  <c r="O240"/>
  <c r="AC241"/>
  <c r="W243"/>
  <c r="Y239" l="1"/>
  <c r="L255"/>
  <c r="M255"/>
  <c r="Z238"/>
  <c r="AA238"/>
  <c r="X242"/>
  <c r="L256"/>
  <c r="M256"/>
  <c r="J259"/>
  <c r="G262"/>
  <c r="I261"/>
  <c r="K257" s="1"/>
  <c r="P242"/>
  <c r="O241"/>
  <c r="W244"/>
  <c r="AC242"/>
  <c r="L257" l="1"/>
  <c r="M257"/>
  <c r="Z239"/>
  <c r="AA239"/>
  <c r="Y240"/>
  <c r="X243"/>
  <c r="J260"/>
  <c r="I262"/>
  <c r="G263"/>
  <c r="P243"/>
  <c r="O242"/>
  <c r="AC243"/>
  <c r="W245"/>
  <c r="X244" s="1"/>
  <c r="Z240" l="1"/>
  <c r="AA240"/>
  <c r="Y241"/>
  <c r="K258"/>
  <c r="G264"/>
  <c r="I263"/>
  <c r="J261"/>
  <c r="P244"/>
  <c r="O243"/>
  <c r="W246"/>
  <c r="AC244"/>
  <c r="L258" l="1"/>
  <c r="M258"/>
  <c r="Z241"/>
  <c r="AA241"/>
  <c r="Y242"/>
  <c r="X245"/>
  <c r="K259"/>
  <c r="G265"/>
  <c r="I264" s="1"/>
  <c r="K260" s="1"/>
  <c r="J262"/>
  <c r="P245"/>
  <c r="O244"/>
  <c r="AC245"/>
  <c r="W247"/>
  <c r="X246" s="1"/>
  <c r="L260" l="1"/>
  <c r="M260"/>
  <c r="Y243"/>
  <c r="L259"/>
  <c r="M259"/>
  <c r="Z242"/>
  <c r="AA242"/>
  <c r="J263"/>
  <c r="G266"/>
  <c r="I265"/>
  <c r="K261" s="1"/>
  <c r="P246"/>
  <c r="O245"/>
  <c r="W248"/>
  <c r="AC246"/>
  <c r="Y244" l="1"/>
  <c r="L261"/>
  <c r="M261"/>
  <c r="Z243"/>
  <c r="AA243"/>
  <c r="X247"/>
  <c r="J264"/>
  <c r="G267"/>
  <c r="I266" s="1"/>
  <c r="P247"/>
  <c r="O246"/>
  <c r="AC247"/>
  <c r="W249"/>
  <c r="Z244" l="1"/>
  <c r="AA244"/>
  <c r="X248"/>
  <c r="Y245"/>
  <c r="K262"/>
  <c r="G268"/>
  <c r="I267" s="1"/>
  <c r="J265"/>
  <c r="P248"/>
  <c r="O247"/>
  <c r="W250"/>
  <c r="X249" s="1"/>
  <c r="AC248"/>
  <c r="Z245" l="1"/>
  <c r="AA245"/>
  <c r="Y246"/>
  <c r="L262"/>
  <c r="M262"/>
  <c r="K263"/>
  <c r="J266"/>
  <c r="G269"/>
  <c r="I268" s="1"/>
  <c r="P249"/>
  <c r="O248"/>
  <c r="AC249"/>
  <c r="W251"/>
  <c r="L263" l="1"/>
  <c r="M263"/>
  <c r="Y247"/>
  <c r="Z246"/>
  <c r="AA246"/>
  <c r="X250"/>
  <c r="K264"/>
  <c r="J267"/>
  <c r="G270"/>
  <c r="I269"/>
  <c r="K265" s="1"/>
  <c r="P250"/>
  <c r="O249"/>
  <c r="W252"/>
  <c r="X251" s="1"/>
  <c r="AC250"/>
  <c r="L265" l="1"/>
  <c r="M265"/>
  <c r="Y248"/>
  <c r="L264"/>
  <c r="M264"/>
  <c r="Z247"/>
  <c r="AA247"/>
  <c r="G271"/>
  <c r="I270" s="1"/>
  <c r="K266" s="1"/>
  <c r="J268"/>
  <c r="P251"/>
  <c r="O250"/>
  <c r="AC251"/>
  <c r="W253"/>
  <c r="Y249" l="1"/>
  <c r="Z248"/>
  <c r="AA248"/>
  <c r="X252"/>
  <c r="L266"/>
  <c r="M266"/>
  <c r="J269"/>
  <c r="G272"/>
  <c r="I271" s="1"/>
  <c r="P252"/>
  <c r="O251"/>
  <c r="W254"/>
  <c r="AC252"/>
  <c r="Z249" l="1"/>
  <c r="AA249"/>
  <c r="X253"/>
  <c r="Y250"/>
  <c r="K267"/>
  <c r="J270"/>
  <c r="G273"/>
  <c r="I272" s="1"/>
  <c r="P253"/>
  <c r="O252"/>
  <c r="AC253"/>
  <c r="W255"/>
  <c r="Y251" l="1"/>
  <c r="Z250"/>
  <c r="AA250"/>
  <c r="X254"/>
  <c r="L267"/>
  <c r="M267"/>
  <c r="K268"/>
  <c r="G274"/>
  <c r="I273" s="1"/>
  <c r="J271"/>
  <c r="P254"/>
  <c r="O253"/>
  <c r="W256"/>
  <c r="AC254"/>
  <c r="Z251" l="1"/>
  <c r="AA251"/>
  <c r="Y252"/>
  <c r="L268"/>
  <c r="M268"/>
  <c r="X255"/>
  <c r="K269"/>
  <c r="I274"/>
  <c r="K270" s="1"/>
  <c r="G275"/>
  <c r="J272"/>
  <c r="P255"/>
  <c r="O254"/>
  <c r="AC255"/>
  <c r="W257"/>
  <c r="X256" s="1"/>
  <c r="L270" l="1"/>
  <c r="M270"/>
  <c r="Y253"/>
  <c r="L269"/>
  <c r="M269"/>
  <c r="Z252"/>
  <c r="AA252"/>
  <c r="J273"/>
  <c r="G276"/>
  <c r="I275"/>
  <c r="P256"/>
  <c r="O255"/>
  <c r="W258"/>
  <c r="AC256"/>
  <c r="Y254" l="1"/>
  <c r="Z253"/>
  <c r="AA253"/>
  <c r="X257"/>
  <c r="J274"/>
  <c r="K271"/>
  <c r="G277"/>
  <c r="I276" s="1"/>
  <c r="P257"/>
  <c r="O256"/>
  <c r="AC257"/>
  <c r="W259"/>
  <c r="Y255" l="1"/>
  <c r="L271"/>
  <c r="M271"/>
  <c r="Z254"/>
  <c r="AA254"/>
  <c r="X258"/>
  <c r="K272"/>
  <c r="G278"/>
  <c r="I277"/>
  <c r="K273" s="1"/>
  <c r="J275"/>
  <c r="P258"/>
  <c r="O257"/>
  <c r="AC258"/>
  <c r="L273" l="1"/>
  <c r="M273"/>
  <c r="L272"/>
  <c r="M272"/>
  <c r="Z255"/>
  <c r="AA255"/>
  <c r="G279"/>
  <c r="I278" s="1"/>
  <c r="J276"/>
  <c r="P259"/>
  <c r="O258"/>
  <c r="AC259"/>
  <c r="W261"/>
  <c r="W260"/>
  <c r="Y256" l="1"/>
  <c r="X260"/>
  <c r="X259"/>
  <c r="Y257"/>
  <c r="G280"/>
  <c r="I279" s="1"/>
  <c r="K275" s="1"/>
  <c r="J277"/>
  <c r="K274"/>
  <c r="P260"/>
  <c r="O259"/>
  <c r="W262"/>
  <c r="X261" s="1"/>
  <c r="AC260"/>
  <c r="L275" l="1"/>
  <c r="M275"/>
  <c r="Z256"/>
  <c r="AA256"/>
  <c r="Y258"/>
  <c r="L274"/>
  <c r="M274"/>
  <c r="Z257"/>
  <c r="AA257"/>
  <c r="G281"/>
  <c r="I280" s="1"/>
  <c r="K276" s="1"/>
  <c r="J278"/>
  <c r="P261"/>
  <c r="O260"/>
  <c r="AC261"/>
  <c r="W263"/>
  <c r="Y259" l="1"/>
  <c r="Z258"/>
  <c r="AA258"/>
  <c r="L276"/>
  <c r="M276"/>
  <c r="X262"/>
  <c r="J279"/>
  <c r="G282"/>
  <c r="P262"/>
  <c r="O261"/>
  <c r="W264"/>
  <c r="AC262"/>
  <c r="Y260" l="1"/>
  <c r="Z259"/>
  <c r="AA259"/>
  <c r="X263"/>
  <c r="G283"/>
  <c r="I282" s="1"/>
  <c r="I281"/>
  <c r="K277" s="1"/>
  <c r="P263"/>
  <c r="O262"/>
  <c r="AC263"/>
  <c r="W265"/>
  <c r="Z260" l="1"/>
  <c r="AA260"/>
  <c r="X264"/>
  <c r="Y261"/>
  <c r="L277"/>
  <c r="M277"/>
  <c r="K278"/>
  <c r="J281"/>
  <c r="J280"/>
  <c r="G284"/>
  <c r="I283" s="1"/>
  <c r="P264"/>
  <c r="O263"/>
  <c r="W266"/>
  <c r="X265" s="1"/>
  <c r="AC264"/>
  <c r="L278" l="1"/>
  <c r="M278"/>
  <c r="Y262"/>
  <c r="Z261"/>
  <c r="AA261"/>
  <c r="G285"/>
  <c r="I284" s="1"/>
  <c r="K279"/>
  <c r="J282"/>
  <c r="P265"/>
  <c r="O264"/>
  <c r="AC265"/>
  <c r="W267"/>
  <c r="L279" l="1"/>
  <c r="M279"/>
  <c r="Y263"/>
  <c r="Z262"/>
  <c r="AA262"/>
  <c r="X266"/>
  <c r="G286"/>
  <c r="I285"/>
  <c r="J283"/>
  <c r="K280"/>
  <c r="P266"/>
  <c r="O265"/>
  <c r="W268"/>
  <c r="AC266"/>
  <c r="X267" l="1"/>
  <c r="Y264"/>
  <c r="L280"/>
  <c r="M280"/>
  <c r="Z263"/>
  <c r="AA263"/>
  <c r="K281"/>
  <c r="G287"/>
  <c r="I286" s="1"/>
  <c r="J284"/>
  <c r="P267"/>
  <c r="O266"/>
  <c r="AC267"/>
  <c r="W269"/>
  <c r="Y265" l="1"/>
  <c r="L281"/>
  <c r="M281"/>
  <c r="Z264"/>
  <c r="AA264"/>
  <c r="X268"/>
  <c r="K282"/>
  <c r="J285"/>
  <c r="G288"/>
  <c r="I287" s="1"/>
  <c r="P268"/>
  <c r="O267"/>
  <c r="W270"/>
  <c r="AC268"/>
  <c r="L282" l="1"/>
  <c r="M282"/>
  <c r="Z265"/>
  <c r="AA265"/>
  <c r="X269"/>
  <c r="Y266"/>
  <c r="K283"/>
  <c r="J286"/>
  <c r="G289"/>
  <c r="I288" s="1"/>
  <c r="P269"/>
  <c r="O268"/>
  <c r="AC269"/>
  <c r="W271"/>
  <c r="Y267" l="1"/>
  <c r="X270"/>
  <c r="L283"/>
  <c r="M283"/>
  <c r="Z266"/>
  <c r="AA266"/>
  <c r="K284"/>
  <c r="J287"/>
  <c r="G290"/>
  <c r="I289"/>
  <c r="P270"/>
  <c r="O269"/>
  <c r="W272"/>
  <c r="AC270"/>
  <c r="Y268" l="1"/>
  <c r="L284"/>
  <c r="M284"/>
  <c r="Z267"/>
  <c r="AA267"/>
  <c r="X271"/>
  <c r="G291"/>
  <c r="I290" s="1"/>
  <c r="J288"/>
  <c r="K285"/>
  <c r="P271"/>
  <c r="O270"/>
  <c r="AC271"/>
  <c r="W273"/>
  <c r="L285" l="1"/>
  <c r="M285"/>
  <c r="Z268"/>
  <c r="AA268"/>
  <c r="Y269"/>
  <c r="X272"/>
  <c r="G292"/>
  <c r="I291"/>
  <c r="J289"/>
  <c r="K286"/>
  <c r="P272"/>
  <c r="O271"/>
  <c r="W274"/>
  <c r="X273" s="1"/>
  <c r="AC272"/>
  <c r="Z269" l="1"/>
  <c r="AA269"/>
  <c r="Y270"/>
  <c r="L286"/>
  <c r="M286"/>
  <c r="K287"/>
  <c r="G293"/>
  <c r="I292" s="1"/>
  <c r="J290"/>
  <c r="P273"/>
  <c r="O272"/>
  <c r="AC273"/>
  <c r="W275"/>
  <c r="Y271" l="1"/>
  <c r="L287"/>
  <c r="M287"/>
  <c r="Z270"/>
  <c r="AA270"/>
  <c r="X274"/>
  <c r="K288"/>
  <c r="J291"/>
  <c r="G294"/>
  <c r="I293"/>
  <c r="P274"/>
  <c r="O273"/>
  <c r="W276"/>
  <c r="AC274"/>
  <c r="Z271" l="1"/>
  <c r="AA271"/>
  <c r="X275"/>
  <c r="Y272"/>
  <c r="L288"/>
  <c r="M288"/>
  <c r="G295"/>
  <c r="I294" s="1"/>
  <c r="J292"/>
  <c r="K289"/>
  <c r="P275"/>
  <c r="O274"/>
  <c r="AC275"/>
  <c r="W277"/>
  <c r="Y273" l="1"/>
  <c r="X276"/>
  <c r="L289"/>
  <c r="M289"/>
  <c r="Z272"/>
  <c r="AA272"/>
  <c r="G296"/>
  <c r="I295" s="1"/>
  <c r="J293"/>
  <c r="K290"/>
  <c r="P276"/>
  <c r="O275"/>
  <c r="W278"/>
  <c r="AC276"/>
  <c r="Y274" l="1"/>
  <c r="L290"/>
  <c r="M290"/>
  <c r="Z273"/>
  <c r="AA273"/>
  <c r="X277"/>
  <c r="K291"/>
  <c r="G297"/>
  <c r="I296" s="1"/>
  <c r="J294"/>
  <c r="P277"/>
  <c r="O276"/>
  <c r="AC277"/>
  <c r="W279"/>
  <c r="Z274" l="1"/>
  <c r="AA274"/>
  <c r="X278"/>
  <c r="Y275"/>
  <c r="L291"/>
  <c r="M291"/>
  <c r="K292"/>
  <c r="J295"/>
  <c r="G298"/>
  <c r="I297" s="1"/>
  <c r="P278"/>
  <c r="O277"/>
  <c r="W280"/>
  <c r="AC278"/>
  <c r="Y276" l="1"/>
  <c r="Z275"/>
  <c r="AA275"/>
  <c r="X279"/>
  <c r="L292"/>
  <c r="M292"/>
  <c r="G299"/>
  <c r="I298" s="1"/>
  <c r="J296"/>
  <c r="K293"/>
  <c r="P279"/>
  <c r="O278"/>
  <c r="AC279"/>
  <c r="W281"/>
  <c r="Y277" l="1"/>
  <c r="L293"/>
  <c r="M293"/>
  <c r="Z276"/>
  <c r="AA276"/>
  <c r="X280"/>
  <c r="G300"/>
  <c r="I299" s="1"/>
  <c r="J297"/>
  <c r="K294"/>
  <c r="P280"/>
  <c r="O279"/>
  <c r="W282"/>
  <c r="AC280"/>
  <c r="Y278" l="1"/>
  <c r="L294"/>
  <c r="M294"/>
  <c r="Z277"/>
  <c r="AA277"/>
  <c r="X281"/>
  <c r="K295"/>
  <c r="G301"/>
  <c r="I300" s="1"/>
  <c r="J298"/>
  <c r="P281"/>
  <c r="O280"/>
  <c r="AC281"/>
  <c r="W283"/>
  <c r="Z278" l="1"/>
  <c r="AA278"/>
  <c r="Y279"/>
  <c r="L295"/>
  <c r="M295"/>
  <c r="X282"/>
  <c r="K296"/>
  <c r="G302"/>
  <c r="I301"/>
  <c r="J299"/>
  <c r="P282"/>
  <c r="O281"/>
  <c r="W284"/>
  <c r="AC282"/>
  <c r="Y280" l="1"/>
  <c r="X283"/>
  <c r="L296"/>
  <c r="M296"/>
  <c r="Z279"/>
  <c r="AA279"/>
  <c r="K297"/>
  <c r="G303"/>
  <c r="I302" s="1"/>
  <c r="J300"/>
  <c r="P283"/>
  <c r="O282"/>
  <c r="W285"/>
  <c r="AC283"/>
  <c r="Z280" l="1"/>
  <c r="AA280"/>
  <c r="Y281"/>
  <c r="L297"/>
  <c r="M297"/>
  <c r="X284"/>
  <c r="K298"/>
  <c r="J301"/>
  <c r="G304"/>
  <c r="I303" s="1"/>
  <c r="P284"/>
  <c r="O283"/>
  <c r="AC284"/>
  <c r="W286"/>
  <c r="Y282" l="1"/>
  <c r="X285"/>
  <c r="L298"/>
  <c r="M298"/>
  <c r="Z281"/>
  <c r="AA281"/>
  <c r="K299"/>
  <c r="J302"/>
  <c r="G305"/>
  <c r="I304" s="1"/>
  <c r="P285"/>
  <c r="O284"/>
  <c r="W287"/>
  <c r="AC285"/>
  <c r="Y283" l="1"/>
  <c r="Z282"/>
  <c r="AA282"/>
  <c r="X286"/>
  <c r="L299"/>
  <c r="M299"/>
  <c r="K300"/>
  <c r="J303"/>
  <c r="G306"/>
  <c r="I305"/>
  <c r="P286"/>
  <c r="O285"/>
  <c r="AC286"/>
  <c r="W288"/>
  <c r="Z283" l="1"/>
  <c r="AA283"/>
  <c r="Y284"/>
  <c r="L300"/>
  <c r="M300"/>
  <c r="X287"/>
  <c r="J304"/>
  <c r="G307"/>
  <c r="I306" s="1"/>
  <c r="K301"/>
  <c r="P287"/>
  <c r="O286"/>
  <c r="W289"/>
  <c r="X288" s="1"/>
  <c r="AC287"/>
  <c r="Y285" l="1"/>
  <c r="L301"/>
  <c r="M301"/>
  <c r="Z284"/>
  <c r="AA284"/>
  <c r="J305"/>
  <c r="K302"/>
  <c r="G308"/>
  <c r="I307"/>
  <c r="P288"/>
  <c r="O287"/>
  <c r="AC288"/>
  <c r="L302" l="1"/>
  <c r="M302"/>
  <c r="Z285"/>
  <c r="AA285"/>
  <c r="G309"/>
  <c r="I308" s="1"/>
  <c r="J306"/>
  <c r="K303"/>
  <c r="P289"/>
  <c r="O288"/>
  <c r="AC289"/>
  <c r="W290"/>
  <c r="L303" l="1"/>
  <c r="M303"/>
  <c r="Y286"/>
  <c r="X289"/>
  <c r="J307"/>
  <c r="K304"/>
  <c r="G310"/>
  <c r="I309" s="1"/>
  <c r="P290"/>
  <c r="O289"/>
  <c r="AC290"/>
  <c r="W291"/>
  <c r="Y287" l="1"/>
  <c r="L304"/>
  <c r="M304"/>
  <c r="Z286"/>
  <c r="AA286"/>
  <c r="X290"/>
  <c r="K305"/>
  <c r="J308"/>
  <c r="G311"/>
  <c r="I310" s="1"/>
  <c r="P291"/>
  <c r="O290"/>
  <c r="W293"/>
  <c r="AC291"/>
  <c r="W292"/>
  <c r="X292" s="1"/>
  <c r="Y289" l="1"/>
  <c r="Z287"/>
  <c r="AA287"/>
  <c r="Y288"/>
  <c r="L305"/>
  <c r="M305"/>
  <c r="X291"/>
  <c r="J309"/>
  <c r="K306"/>
  <c r="G312"/>
  <c r="I311"/>
  <c r="K307" s="1"/>
  <c r="P292"/>
  <c r="O291"/>
  <c r="AC292"/>
  <c r="W294"/>
  <c r="L307" l="1"/>
  <c r="M307"/>
  <c r="L306"/>
  <c r="M306"/>
  <c r="Z289"/>
  <c r="AA289"/>
  <c r="Y290"/>
  <c r="Z288"/>
  <c r="AA288"/>
  <c r="X293"/>
  <c r="J310"/>
  <c r="G313"/>
  <c r="I312" s="1"/>
  <c r="P293"/>
  <c r="O292"/>
  <c r="W295"/>
  <c r="AC293"/>
  <c r="Y291" l="1"/>
  <c r="Z290"/>
  <c r="AA290"/>
  <c r="X294"/>
  <c r="K308"/>
  <c r="G314"/>
  <c r="I313" s="1"/>
  <c r="K309" s="1"/>
  <c r="J311"/>
  <c r="P294"/>
  <c r="O293"/>
  <c r="AC294"/>
  <c r="L309" l="1"/>
  <c r="M309"/>
  <c r="L308"/>
  <c r="M308"/>
  <c r="Z291"/>
  <c r="AA291"/>
  <c r="J312"/>
  <c r="G315"/>
  <c r="I314" s="1"/>
  <c r="P295"/>
  <c r="O294"/>
  <c r="W297"/>
  <c r="AC295"/>
  <c r="W296"/>
  <c r="Y293" l="1"/>
  <c r="Y292"/>
  <c r="X296"/>
  <c r="X295"/>
  <c r="K310"/>
  <c r="J313"/>
  <c r="G316"/>
  <c r="I315" s="1"/>
  <c r="K311" s="1"/>
  <c r="P296"/>
  <c r="O295"/>
  <c r="AC296"/>
  <c r="L311" l="1"/>
  <c r="M311"/>
  <c r="Z293"/>
  <c r="AA293"/>
  <c r="L310"/>
  <c r="M310"/>
  <c r="Z292"/>
  <c r="AA292"/>
  <c r="J314"/>
  <c r="I316"/>
  <c r="K312" s="1"/>
  <c r="G317"/>
  <c r="P297"/>
  <c r="O296"/>
  <c r="W299"/>
  <c r="AC297"/>
  <c r="W298"/>
  <c r="Y295" l="1"/>
  <c r="Y294"/>
  <c r="X297"/>
  <c r="X298"/>
  <c r="L312"/>
  <c r="M312"/>
  <c r="J315"/>
  <c r="G318"/>
  <c r="I317" s="1"/>
  <c r="P298"/>
  <c r="O297"/>
  <c r="AC298"/>
  <c r="W300"/>
  <c r="Z295" l="1"/>
  <c r="AA295"/>
  <c r="Y296"/>
  <c r="Z294"/>
  <c r="AA294"/>
  <c r="X299"/>
  <c r="K313"/>
  <c r="G319"/>
  <c r="I318" s="1"/>
  <c r="J316"/>
  <c r="P299"/>
  <c r="O298"/>
  <c r="AC299"/>
  <c r="W301"/>
  <c r="X300" l="1"/>
  <c r="Y297"/>
  <c r="L313"/>
  <c r="M313"/>
  <c r="Z296"/>
  <c r="AA296"/>
  <c r="K314"/>
  <c r="J317"/>
  <c r="G320"/>
  <c r="I319"/>
  <c r="K315" s="1"/>
  <c r="P300"/>
  <c r="O299"/>
  <c r="W302"/>
  <c r="X301" s="1"/>
  <c r="AC300"/>
  <c r="L315" l="1"/>
  <c r="M315"/>
  <c r="Z297"/>
  <c r="AA297"/>
  <c r="Y298"/>
  <c r="L314"/>
  <c r="M314"/>
  <c r="J318"/>
  <c r="G321"/>
  <c r="I320" s="1"/>
  <c r="K316" s="1"/>
  <c r="P301"/>
  <c r="O300"/>
  <c r="AC301"/>
  <c r="L316" l="1"/>
  <c r="M316"/>
  <c r="Z298"/>
  <c r="AA298"/>
  <c r="J319"/>
  <c r="G322"/>
  <c r="I321" s="1"/>
  <c r="P302"/>
  <c r="O301"/>
  <c r="W304"/>
  <c r="AC302"/>
  <c r="W303"/>
  <c r="Y300" l="1"/>
  <c r="Y299"/>
  <c r="X302"/>
  <c r="X303"/>
  <c r="K317"/>
  <c r="J320"/>
  <c r="G323"/>
  <c r="I322" s="1"/>
  <c r="K318" s="1"/>
  <c r="P303"/>
  <c r="O302"/>
  <c r="W305"/>
  <c r="AC303"/>
  <c r="Y301" l="1"/>
  <c r="Z300"/>
  <c r="AA300"/>
  <c r="L318"/>
  <c r="M318"/>
  <c r="L317"/>
  <c r="M317"/>
  <c r="Z299"/>
  <c r="AA299"/>
  <c r="X304"/>
  <c r="G324"/>
  <c r="I323"/>
  <c r="J321"/>
  <c r="P304"/>
  <c r="O303"/>
  <c r="AC304"/>
  <c r="W306"/>
  <c r="Y302" l="1"/>
  <c r="Z301"/>
  <c r="AA301"/>
  <c r="X305"/>
  <c r="J322"/>
  <c r="K319"/>
  <c r="G325"/>
  <c r="I324" s="1"/>
  <c r="K320" s="1"/>
  <c r="P305"/>
  <c r="O304"/>
  <c r="W307"/>
  <c r="AC305"/>
  <c r="L320" l="1"/>
  <c r="M320"/>
  <c r="Z302"/>
  <c r="AA302"/>
  <c r="Y303"/>
  <c r="L319"/>
  <c r="M319"/>
  <c r="X306"/>
  <c r="J323"/>
  <c r="G326"/>
  <c r="I325" s="1"/>
  <c r="K321" s="1"/>
  <c r="P306"/>
  <c r="O305"/>
  <c r="AC306"/>
  <c r="W308"/>
  <c r="Y304" l="1"/>
  <c r="X307"/>
  <c r="L321"/>
  <c r="M321"/>
  <c r="Z303"/>
  <c r="AA303"/>
  <c r="J324"/>
  <c r="G327"/>
  <c r="I326" s="1"/>
  <c r="K322" s="1"/>
  <c r="P307"/>
  <c r="O306"/>
  <c r="AC307"/>
  <c r="Z304" l="1"/>
  <c r="AA304"/>
  <c r="L322"/>
  <c r="M322"/>
  <c r="J325"/>
  <c r="G328"/>
  <c r="I327"/>
  <c r="K323" s="1"/>
  <c r="P308"/>
  <c r="O307"/>
  <c r="W310"/>
  <c r="AC308"/>
  <c r="W309"/>
  <c r="Y305" l="1"/>
  <c r="X309"/>
  <c r="X308"/>
  <c r="L323"/>
  <c r="M323"/>
  <c r="Y306"/>
  <c r="G329"/>
  <c r="I328" s="1"/>
  <c r="J326"/>
  <c r="P309"/>
  <c r="O308"/>
  <c r="AC309"/>
  <c r="W311"/>
  <c r="X310" s="1"/>
  <c r="Z305" l="1"/>
  <c r="AA305"/>
  <c r="Y307"/>
  <c r="Z306"/>
  <c r="AA306"/>
  <c r="K324"/>
  <c r="J327"/>
  <c r="G330"/>
  <c r="I329"/>
  <c r="K325" s="1"/>
  <c r="P310"/>
  <c r="O309"/>
  <c r="W312"/>
  <c r="AC310"/>
  <c r="L325" l="1"/>
  <c r="M325"/>
  <c r="X311"/>
  <c r="Y308"/>
  <c r="L324"/>
  <c r="M324"/>
  <c r="Z307"/>
  <c r="AA307"/>
  <c r="J328"/>
  <c r="I330"/>
  <c r="K326" s="1"/>
  <c r="G331"/>
  <c r="P311"/>
  <c r="O310"/>
  <c r="AC311"/>
  <c r="W313"/>
  <c r="Y309" l="1"/>
  <c r="Z308"/>
  <c r="AA308"/>
  <c r="L326"/>
  <c r="M326"/>
  <c r="X312"/>
  <c r="J329"/>
  <c r="G332"/>
  <c r="I331" s="1"/>
  <c r="P312"/>
  <c r="O311"/>
  <c r="W314"/>
  <c r="AC312"/>
  <c r="Y310" l="1"/>
  <c r="Z309"/>
  <c r="AA309"/>
  <c r="X313"/>
  <c r="K327"/>
  <c r="J330"/>
  <c r="G333"/>
  <c r="I332" s="1"/>
  <c r="K328" s="1"/>
  <c r="P313"/>
  <c r="O312"/>
  <c r="AC313"/>
  <c r="W315"/>
  <c r="Y311" l="1"/>
  <c r="Z310"/>
  <c r="AA310"/>
  <c r="X314"/>
  <c r="L328"/>
  <c r="M328"/>
  <c r="L327"/>
  <c r="M327"/>
  <c r="G334"/>
  <c r="I333"/>
  <c r="J331"/>
  <c r="P314"/>
  <c r="O313"/>
  <c r="W316"/>
  <c r="AC314"/>
  <c r="Z311" l="1"/>
  <c r="AA311"/>
  <c r="X315"/>
  <c r="Y312"/>
  <c r="K329"/>
  <c r="G335"/>
  <c r="I334" s="1"/>
  <c r="K330" s="1"/>
  <c r="J332"/>
  <c r="P315"/>
  <c r="O314"/>
  <c r="AC315"/>
  <c r="W317"/>
  <c r="X316" s="1"/>
  <c r="L330" l="1"/>
  <c r="M330"/>
  <c r="Z312"/>
  <c r="AA312"/>
  <c r="Y313"/>
  <c r="L329"/>
  <c r="M329"/>
  <c r="J333"/>
  <c r="G336"/>
  <c r="I335" s="1"/>
  <c r="K331" s="1"/>
  <c r="P316"/>
  <c r="O315"/>
  <c r="W318"/>
  <c r="AC316"/>
  <c r="Y314" l="1"/>
  <c r="Z313"/>
  <c r="AA313"/>
  <c r="L331"/>
  <c r="M331"/>
  <c r="X317"/>
  <c r="J334"/>
  <c r="I336"/>
  <c r="K332" s="1"/>
  <c r="G337"/>
  <c r="P317"/>
  <c r="O316"/>
  <c r="AC317"/>
  <c r="W319"/>
  <c r="L332" l="1"/>
  <c r="M332"/>
  <c r="Z314"/>
  <c r="AA314"/>
  <c r="X318"/>
  <c r="Y315"/>
  <c r="G338"/>
  <c r="I337" s="1"/>
  <c r="J335"/>
  <c r="P318"/>
  <c r="O317"/>
  <c r="W320"/>
  <c r="AC318"/>
  <c r="Y316" l="1"/>
  <c r="Z315"/>
  <c r="AA315"/>
  <c r="X319"/>
  <c r="K333"/>
  <c r="G339"/>
  <c r="I338" s="1"/>
  <c r="J336"/>
  <c r="P319"/>
  <c r="O318"/>
  <c r="AC319"/>
  <c r="W321"/>
  <c r="Z316" l="1"/>
  <c r="AA316"/>
  <c r="X320"/>
  <c r="Y317"/>
  <c r="L333"/>
  <c r="M333"/>
  <c r="K334"/>
  <c r="G340"/>
  <c r="I339"/>
  <c r="K335" s="1"/>
  <c r="J337"/>
  <c r="P320"/>
  <c r="O319"/>
  <c r="W322"/>
  <c r="AC320"/>
  <c r="Y318" l="1"/>
  <c r="X321"/>
  <c r="L335"/>
  <c r="M335"/>
  <c r="L334"/>
  <c r="M334"/>
  <c r="Z317"/>
  <c r="AA317"/>
  <c r="G341"/>
  <c r="I340" s="1"/>
  <c r="K336" s="1"/>
  <c r="J338"/>
  <c r="P321"/>
  <c r="O320"/>
  <c r="AC321"/>
  <c r="W323"/>
  <c r="Y319" l="1"/>
  <c r="Z318"/>
  <c r="AA318"/>
  <c r="L336"/>
  <c r="M336"/>
  <c r="X322"/>
  <c r="J339"/>
  <c r="G342"/>
  <c r="I341" s="1"/>
  <c r="P322"/>
  <c r="O321"/>
  <c r="W324"/>
  <c r="AC322"/>
  <c r="Z319" l="1"/>
  <c r="AA319"/>
  <c r="Y320"/>
  <c r="X323"/>
  <c r="K337"/>
  <c r="J340"/>
  <c r="G343"/>
  <c r="I342" s="1"/>
  <c r="P323"/>
  <c r="O322"/>
  <c r="AC323"/>
  <c r="W325"/>
  <c r="Y321" l="1"/>
  <c r="X324"/>
  <c r="L337"/>
  <c r="M337"/>
  <c r="Z320"/>
  <c r="AA320"/>
  <c r="K338"/>
  <c r="J341"/>
  <c r="G344"/>
  <c r="I343"/>
  <c r="P324"/>
  <c r="O323"/>
  <c r="W326"/>
  <c r="AC324"/>
  <c r="Z321" l="1"/>
  <c r="AA321"/>
  <c r="Y322"/>
  <c r="L338"/>
  <c r="M338"/>
  <c r="X325"/>
  <c r="G345"/>
  <c r="I344" s="1"/>
  <c r="K340" s="1"/>
  <c r="J342"/>
  <c r="K339"/>
  <c r="P325"/>
  <c r="O324"/>
  <c r="AC325"/>
  <c r="W327"/>
  <c r="X326" s="1"/>
  <c r="L340" l="1"/>
  <c r="M340"/>
  <c r="Y323"/>
  <c r="L339"/>
  <c r="M339"/>
  <c r="Z322"/>
  <c r="AA322"/>
  <c r="G346"/>
  <c r="I345"/>
  <c r="K341" s="1"/>
  <c r="J343"/>
  <c r="P326"/>
  <c r="O325"/>
  <c r="W328"/>
  <c r="AC326"/>
  <c r="Y324" l="1"/>
  <c r="Z323"/>
  <c r="AA323"/>
  <c r="L341"/>
  <c r="M341"/>
  <c r="X327"/>
  <c r="G347"/>
  <c r="I346" s="1"/>
  <c r="J344"/>
  <c r="P327"/>
  <c r="O326"/>
  <c r="AC327"/>
  <c r="W329"/>
  <c r="Y325" l="1"/>
  <c r="Z324"/>
  <c r="AA324"/>
  <c r="X328"/>
  <c r="K342"/>
  <c r="G348"/>
  <c r="I347"/>
  <c r="K343" s="1"/>
  <c r="J345"/>
  <c r="P328"/>
  <c r="O327"/>
  <c r="W330"/>
  <c r="AC328"/>
  <c r="Y326" l="1"/>
  <c r="Z325"/>
  <c r="AA325"/>
  <c r="X329"/>
  <c r="L343"/>
  <c r="M343"/>
  <c r="L342"/>
  <c r="M342"/>
  <c r="J346"/>
  <c r="G349"/>
  <c r="I348" s="1"/>
  <c r="J347" s="1"/>
  <c r="P329"/>
  <c r="O328"/>
  <c r="AC329"/>
  <c r="W331"/>
  <c r="Z326" l="1"/>
  <c r="AA326"/>
  <c r="X330"/>
  <c r="Y327"/>
  <c r="K344"/>
  <c r="G350"/>
  <c r="I349" s="1"/>
  <c r="P330"/>
  <c r="O329"/>
  <c r="W332"/>
  <c r="AC330"/>
  <c r="Y328" l="1"/>
  <c r="X331"/>
  <c r="L344"/>
  <c r="M344"/>
  <c r="Z327"/>
  <c r="AA327"/>
  <c r="K345"/>
  <c r="G351"/>
  <c r="I350" s="1"/>
  <c r="J348"/>
  <c r="P331"/>
  <c r="O330"/>
  <c r="AC331"/>
  <c r="W333"/>
  <c r="Z328" l="1"/>
  <c r="AA328"/>
  <c r="Y329"/>
  <c r="L345"/>
  <c r="M345"/>
  <c r="X332"/>
  <c r="K346"/>
  <c r="J349"/>
  <c r="G352"/>
  <c r="I351" s="1"/>
  <c r="P332"/>
  <c r="O331"/>
  <c r="W334"/>
  <c r="AC332"/>
  <c r="Y330" l="1"/>
  <c r="X333"/>
  <c r="L346"/>
  <c r="M346"/>
  <c r="Z329"/>
  <c r="AA329"/>
  <c r="K347"/>
  <c r="J350"/>
  <c r="G353"/>
  <c r="I352" s="1"/>
  <c r="K348" s="1"/>
  <c r="P333"/>
  <c r="O332"/>
  <c r="AC333"/>
  <c r="Z330" l="1"/>
  <c r="AA330"/>
  <c r="L348"/>
  <c r="M348"/>
  <c r="L347"/>
  <c r="M347"/>
  <c r="J351"/>
  <c r="G354"/>
  <c r="I353" s="1"/>
  <c r="K349" s="1"/>
  <c r="P334"/>
  <c r="O333"/>
  <c r="W336"/>
  <c r="AC334"/>
  <c r="W335"/>
  <c r="Y332" l="1"/>
  <c r="Y331"/>
  <c r="X335"/>
  <c r="X334"/>
  <c r="L349"/>
  <c r="M349"/>
  <c r="J352"/>
  <c r="G355"/>
  <c r="I354" s="1"/>
  <c r="P335"/>
  <c r="O334"/>
  <c r="W337"/>
  <c r="AC335"/>
  <c r="Y333" l="1"/>
  <c r="Z332"/>
  <c r="AA332"/>
  <c r="Z331"/>
  <c r="AA331"/>
  <c r="X336"/>
  <c r="K350"/>
  <c r="J353"/>
  <c r="G356"/>
  <c r="I355"/>
  <c r="P336"/>
  <c r="O335"/>
  <c r="AC336"/>
  <c r="L350" l="1"/>
  <c r="M350"/>
  <c r="Z333"/>
  <c r="AA333"/>
  <c r="G357"/>
  <c r="I356" s="1"/>
  <c r="J354"/>
  <c r="K351"/>
  <c r="P337"/>
  <c r="O336"/>
  <c r="W339"/>
  <c r="AC337"/>
  <c r="W338"/>
  <c r="Y334" l="1"/>
  <c r="X338"/>
  <c r="X337"/>
  <c r="Y335"/>
  <c r="L351"/>
  <c r="M351"/>
  <c r="K352"/>
  <c r="G358"/>
  <c r="I357" s="1"/>
  <c r="J355"/>
  <c r="P338"/>
  <c r="O337"/>
  <c r="AC338"/>
  <c r="Z335" l="1"/>
  <c r="AA335"/>
  <c r="Z334"/>
  <c r="AA334"/>
  <c r="L352"/>
  <c r="M352"/>
  <c r="K353"/>
  <c r="G359"/>
  <c r="I358" s="1"/>
  <c r="J356"/>
  <c r="P339"/>
  <c r="O338"/>
  <c r="W341"/>
  <c r="AC339"/>
  <c r="W340"/>
  <c r="Y337" l="1"/>
  <c r="L353"/>
  <c r="M353"/>
  <c r="Y336"/>
  <c r="X339"/>
  <c r="X340"/>
  <c r="K354"/>
  <c r="G360"/>
  <c r="I359" s="1"/>
  <c r="J357"/>
  <c r="P340"/>
  <c r="O339"/>
  <c r="AC340"/>
  <c r="W342"/>
  <c r="L354" l="1"/>
  <c r="M354"/>
  <c r="Z337"/>
  <c r="AA337"/>
  <c r="Y338"/>
  <c r="Z336"/>
  <c r="AA336"/>
  <c r="X341"/>
  <c r="K355"/>
  <c r="J358"/>
  <c r="G361"/>
  <c r="I360" s="1"/>
  <c r="K356" s="1"/>
  <c r="P341"/>
  <c r="O340"/>
  <c r="W343"/>
  <c r="AC341"/>
  <c r="L356" l="1"/>
  <c r="M356"/>
  <c r="L355"/>
  <c r="M355"/>
  <c r="Z338"/>
  <c r="AA338"/>
  <c r="X342"/>
  <c r="Y339"/>
  <c r="J359"/>
  <c r="G362"/>
  <c r="I361" s="1"/>
  <c r="P342"/>
  <c r="O341"/>
  <c r="AC342"/>
  <c r="Z339" l="1"/>
  <c r="AA339"/>
  <c r="K357"/>
  <c r="J360"/>
  <c r="G363"/>
  <c r="P343"/>
  <c r="O342"/>
  <c r="W345"/>
  <c r="AC343"/>
  <c r="W344"/>
  <c r="Y341" l="1"/>
  <c r="L357"/>
  <c r="M357"/>
  <c r="Y340"/>
  <c r="X343"/>
  <c r="X344"/>
  <c r="G364"/>
  <c r="I363"/>
  <c r="I362"/>
  <c r="P344"/>
  <c r="O343"/>
  <c r="AC344"/>
  <c r="W346"/>
  <c r="Z341" l="1"/>
  <c r="AA341"/>
  <c r="Z340"/>
  <c r="AA340"/>
  <c r="Y342"/>
  <c r="X345"/>
  <c r="K359"/>
  <c r="K358"/>
  <c r="J362"/>
  <c r="J361"/>
  <c r="G365"/>
  <c r="I364" s="1"/>
  <c r="P345"/>
  <c r="O344"/>
  <c r="W347"/>
  <c r="AC345"/>
  <c r="Y343" l="1"/>
  <c r="L358"/>
  <c r="M358"/>
  <c r="Z342"/>
  <c r="AA342"/>
  <c r="L359"/>
  <c r="M359"/>
  <c r="X346"/>
  <c r="K360"/>
  <c r="G366"/>
  <c r="I365"/>
  <c r="K361" s="1"/>
  <c r="J363"/>
  <c r="P346"/>
  <c r="O345"/>
  <c r="AC346"/>
  <c r="W348"/>
  <c r="L361" l="1"/>
  <c r="M361"/>
  <c r="L360"/>
  <c r="M360"/>
  <c r="Z343"/>
  <c r="AA343"/>
  <c r="Y344"/>
  <c r="X347"/>
  <c r="J364"/>
  <c r="G367"/>
  <c r="I366" s="1"/>
  <c r="K362" s="1"/>
  <c r="P347"/>
  <c r="O346"/>
  <c r="AC347"/>
  <c r="W349"/>
  <c r="X348" s="1"/>
  <c r="L362" l="1"/>
  <c r="M362"/>
  <c r="Y345"/>
  <c r="Z344"/>
  <c r="AA344"/>
  <c r="J365"/>
  <c r="G368"/>
  <c r="I367" s="1"/>
  <c r="P348"/>
  <c r="O347"/>
  <c r="W350"/>
  <c r="AC348"/>
  <c r="Y346" l="1"/>
  <c r="Z345"/>
  <c r="AA345"/>
  <c r="X349"/>
  <c r="K363"/>
  <c r="G369"/>
  <c r="I368" s="1"/>
  <c r="J366"/>
  <c r="P349"/>
  <c r="O348"/>
  <c r="AC349"/>
  <c r="W351"/>
  <c r="Z346" l="1"/>
  <c r="AA346"/>
  <c r="X350"/>
  <c r="Y347"/>
  <c r="L363"/>
  <c r="M363"/>
  <c r="K364"/>
  <c r="G370"/>
  <c r="I369"/>
  <c r="K365" s="1"/>
  <c r="J367"/>
  <c r="P350"/>
  <c r="O349"/>
  <c r="W352"/>
  <c r="AC350"/>
  <c r="Y348" l="1"/>
  <c r="X351"/>
  <c r="L365"/>
  <c r="M365"/>
  <c r="L364"/>
  <c r="M364"/>
  <c r="Z347"/>
  <c r="AA347"/>
  <c r="J368"/>
  <c r="G371"/>
  <c r="I370" s="1"/>
  <c r="P351"/>
  <c r="O350"/>
  <c r="W353"/>
  <c r="AC351"/>
  <c r="Z348" l="1"/>
  <c r="AA348"/>
  <c r="X352"/>
  <c r="Y349"/>
  <c r="J369"/>
  <c r="K366"/>
  <c r="G372"/>
  <c r="I371"/>
  <c r="K367" s="1"/>
  <c r="P352"/>
  <c r="O351"/>
  <c r="AC352"/>
  <c r="W354"/>
  <c r="X353" s="1"/>
  <c r="L367" l="1"/>
  <c r="M367"/>
  <c r="L366"/>
  <c r="M366"/>
  <c r="Y350"/>
  <c r="Z349"/>
  <c r="AA349"/>
  <c r="G373"/>
  <c r="I372" s="1"/>
  <c r="J370"/>
  <c r="P353"/>
  <c r="O352"/>
  <c r="AC353"/>
  <c r="Z350" l="1"/>
  <c r="AA350"/>
  <c r="K368"/>
  <c r="J371"/>
  <c r="G374"/>
  <c r="I373"/>
  <c r="P354"/>
  <c r="O353"/>
  <c r="AC354"/>
  <c r="W356"/>
  <c r="W355"/>
  <c r="Y352" l="1"/>
  <c r="L368"/>
  <c r="M368"/>
  <c r="Y351"/>
  <c r="X355"/>
  <c r="X354"/>
  <c r="J372"/>
  <c r="K369"/>
  <c r="G375"/>
  <c r="I374" s="1"/>
  <c r="K370" s="1"/>
  <c r="P355"/>
  <c r="O354"/>
  <c r="AC355"/>
  <c r="L370" l="1"/>
  <c r="M370"/>
  <c r="Z352"/>
  <c r="AA352"/>
  <c r="L369"/>
  <c r="M369"/>
  <c r="Z351"/>
  <c r="AA351"/>
  <c r="G376"/>
  <c r="I375"/>
  <c r="K371" s="1"/>
  <c r="J373"/>
  <c r="P356"/>
  <c r="O355"/>
  <c r="W358"/>
  <c r="AC356"/>
  <c r="W357"/>
  <c r="Y354" l="1"/>
  <c r="Y353"/>
  <c r="X356"/>
  <c r="X357"/>
  <c r="L371"/>
  <c r="M371"/>
  <c r="G377"/>
  <c r="I376" s="1"/>
  <c r="K372" s="1"/>
  <c r="J374"/>
  <c r="P357"/>
  <c r="O356"/>
  <c r="AC357"/>
  <c r="W359"/>
  <c r="Y355" l="1"/>
  <c r="Z354"/>
  <c r="AA354"/>
  <c r="L372"/>
  <c r="M372"/>
  <c r="Z353"/>
  <c r="AA353"/>
  <c r="X358"/>
  <c r="J375"/>
  <c r="G378"/>
  <c r="I377" s="1"/>
  <c r="P358"/>
  <c r="O357"/>
  <c r="W360"/>
  <c r="AC358"/>
  <c r="Z355" l="1"/>
  <c r="AA355"/>
  <c r="X359"/>
  <c r="Y356"/>
  <c r="K373"/>
  <c r="J376"/>
  <c r="G379"/>
  <c r="I378"/>
  <c r="K374" s="1"/>
  <c r="P359"/>
  <c r="O358"/>
  <c r="AC359"/>
  <c r="W361"/>
  <c r="X360" s="1"/>
  <c r="L374" l="1"/>
  <c r="M374"/>
  <c r="Y357"/>
  <c r="L373"/>
  <c r="M373"/>
  <c r="Z356"/>
  <c r="AA356"/>
  <c r="G380"/>
  <c r="I379" s="1"/>
  <c r="J377"/>
  <c r="P360"/>
  <c r="O359"/>
  <c r="W362"/>
  <c r="AC360"/>
  <c r="Z357" l="1"/>
  <c r="AA357"/>
  <c r="X361"/>
  <c r="Y358"/>
  <c r="K375"/>
  <c r="G381"/>
  <c r="I380"/>
  <c r="J378"/>
  <c r="P361"/>
  <c r="O360"/>
  <c r="AC361"/>
  <c r="W363"/>
  <c r="X362" s="1"/>
  <c r="L375" l="1"/>
  <c r="M375"/>
  <c r="Z358"/>
  <c r="AA358"/>
  <c r="Y359"/>
  <c r="J379"/>
  <c r="G382"/>
  <c r="I381" s="1"/>
  <c r="K376"/>
  <c r="P362"/>
  <c r="O361"/>
  <c r="W364"/>
  <c r="X363" s="1"/>
  <c r="AC362"/>
  <c r="Y360" l="1"/>
  <c r="L376"/>
  <c r="M376"/>
  <c r="Z359"/>
  <c r="AA359"/>
  <c r="J380"/>
  <c r="K377"/>
  <c r="G383"/>
  <c r="I382"/>
  <c r="K378" s="1"/>
  <c r="P363"/>
  <c r="O362"/>
  <c r="AC363"/>
  <c r="W365"/>
  <c r="Y361" l="1"/>
  <c r="L378"/>
  <c r="M378"/>
  <c r="L377"/>
  <c r="M377"/>
  <c r="Z360"/>
  <c r="AA360"/>
  <c r="X364"/>
  <c r="J381"/>
  <c r="I383"/>
  <c r="G384"/>
  <c r="P364"/>
  <c r="O363"/>
  <c r="W366"/>
  <c r="AC364"/>
  <c r="Z361" l="1"/>
  <c r="AA361"/>
  <c r="Y362"/>
  <c r="X365"/>
  <c r="K379"/>
  <c r="G385"/>
  <c r="I384" s="1"/>
  <c r="J382"/>
  <c r="P365"/>
  <c r="O364"/>
  <c r="AC365"/>
  <c r="W367"/>
  <c r="X366" s="1"/>
  <c r="Z362" l="1"/>
  <c r="AA362"/>
  <c r="Y363"/>
  <c r="L379"/>
  <c r="M379"/>
  <c r="K380"/>
  <c r="J383"/>
  <c r="G386"/>
  <c r="I385" s="1"/>
  <c r="P366"/>
  <c r="O365"/>
  <c r="W368"/>
  <c r="AC366"/>
  <c r="L380" l="1"/>
  <c r="M380"/>
  <c r="X367"/>
  <c r="Y364"/>
  <c r="Z363"/>
  <c r="AA363"/>
  <c r="J384"/>
  <c r="K381"/>
  <c r="G387"/>
  <c r="I386" s="1"/>
  <c r="K382" s="1"/>
  <c r="P367"/>
  <c r="O366"/>
  <c r="AC367"/>
  <c r="W369"/>
  <c r="Y365" l="1"/>
  <c r="L381"/>
  <c r="M381"/>
  <c r="Z364"/>
  <c r="AA364"/>
  <c r="X368"/>
  <c r="L382"/>
  <c r="M382"/>
  <c r="G388"/>
  <c r="I387" s="1"/>
  <c r="K383" s="1"/>
  <c r="J385"/>
  <c r="P368"/>
  <c r="O367"/>
  <c r="W370"/>
  <c r="AC368"/>
  <c r="L383" l="1"/>
  <c r="M383"/>
  <c r="Y366"/>
  <c r="Z365"/>
  <c r="AA365"/>
  <c r="X369"/>
  <c r="J386"/>
  <c r="G389"/>
  <c r="I388"/>
  <c r="P369"/>
  <c r="O368"/>
  <c r="AC369"/>
  <c r="W371"/>
  <c r="Y367" l="1"/>
  <c r="Z366"/>
  <c r="AA366"/>
  <c r="X370"/>
  <c r="J387"/>
  <c r="K384"/>
  <c r="G390"/>
  <c r="I389" s="1"/>
  <c r="P370"/>
  <c r="O369"/>
  <c r="W372"/>
  <c r="AC370"/>
  <c r="Y368" l="1"/>
  <c r="L384"/>
  <c r="M384"/>
  <c r="Z367"/>
  <c r="AA367"/>
  <c r="X371"/>
  <c r="K385"/>
  <c r="G391"/>
  <c r="I390"/>
  <c r="K386" s="1"/>
  <c r="J388"/>
  <c r="P371"/>
  <c r="O370"/>
  <c r="W373"/>
  <c r="AC371"/>
  <c r="Y369" l="1"/>
  <c r="Z368"/>
  <c r="AA368"/>
  <c r="L386"/>
  <c r="M386"/>
  <c r="L385"/>
  <c r="M385"/>
  <c r="X372"/>
  <c r="G392"/>
  <c r="I391" s="1"/>
  <c r="J389"/>
  <c r="P372"/>
  <c r="O371"/>
  <c r="AC372"/>
  <c r="W374"/>
  <c r="Y370" l="1"/>
  <c r="Z369"/>
  <c r="AA369"/>
  <c r="X373"/>
  <c r="K387"/>
  <c r="G393"/>
  <c r="I392"/>
  <c r="J390"/>
  <c r="P373"/>
  <c r="O372"/>
  <c r="W375"/>
  <c r="AC373"/>
  <c r="Y371" l="1"/>
  <c r="Z370"/>
  <c r="AA370"/>
  <c r="L387"/>
  <c r="M387"/>
  <c r="X374"/>
  <c r="K388"/>
  <c r="J391"/>
  <c r="G394"/>
  <c r="I393" s="1"/>
  <c r="K389" s="1"/>
  <c r="P374"/>
  <c r="O373"/>
  <c r="AC374"/>
  <c r="L389" l="1"/>
  <c r="M389"/>
  <c r="Z371"/>
  <c r="AA371"/>
  <c r="L388"/>
  <c r="M388"/>
  <c r="J392"/>
  <c r="G395"/>
  <c r="I394" s="1"/>
  <c r="K390" s="1"/>
  <c r="P375"/>
  <c r="O374"/>
  <c r="W377"/>
  <c r="AC375"/>
  <c r="W376"/>
  <c r="Y373" l="1"/>
  <c r="Y372"/>
  <c r="X376"/>
  <c r="X375"/>
  <c r="L390"/>
  <c r="M390"/>
  <c r="J393"/>
  <c r="I395"/>
  <c r="G396"/>
  <c r="P376"/>
  <c r="O375"/>
  <c r="AC376"/>
  <c r="W378"/>
  <c r="Z373" l="1"/>
  <c r="AA373"/>
  <c r="Y374"/>
  <c r="Z372"/>
  <c r="AA372"/>
  <c r="X377"/>
  <c r="G397"/>
  <c r="I396"/>
  <c r="K391"/>
  <c r="J394"/>
  <c r="P377"/>
  <c r="O376"/>
  <c r="W379"/>
  <c r="AC377"/>
  <c r="Y375" l="1"/>
  <c r="L391"/>
  <c r="M391"/>
  <c r="Z374"/>
  <c r="AA374"/>
  <c r="X378"/>
  <c r="K392"/>
  <c r="G398"/>
  <c r="I397" s="1"/>
  <c r="K393" s="1"/>
  <c r="J395"/>
  <c r="P378"/>
  <c r="O377"/>
  <c r="AC378"/>
  <c r="L392" l="1"/>
  <c r="M392"/>
  <c r="Z375"/>
  <c r="AA375"/>
  <c r="L393"/>
  <c r="M393"/>
  <c r="G399"/>
  <c r="I398" s="1"/>
  <c r="K394" s="1"/>
  <c r="J396"/>
  <c r="P379"/>
  <c r="O378"/>
  <c r="W381"/>
  <c r="AC379"/>
  <c r="W380"/>
  <c r="Y376" l="1"/>
  <c r="X379"/>
  <c r="X380"/>
  <c r="L394"/>
  <c r="M394"/>
  <c r="Y377"/>
  <c r="G400"/>
  <c r="I399" s="1"/>
  <c r="K395" s="1"/>
  <c r="J397"/>
  <c r="P380"/>
  <c r="O379"/>
  <c r="AC380"/>
  <c r="W382"/>
  <c r="Y378" l="1"/>
  <c r="Z377"/>
  <c r="AA377"/>
  <c r="Z376"/>
  <c r="AA376"/>
  <c r="X381"/>
  <c r="L395"/>
  <c r="M395"/>
  <c r="G401"/>
  <c r="I400" s="1"/>
  <c r="J398"/>
  <c r="P381"/>
  <c r="O380"/>
  <c r="W383"/>
  <c r="AC381"/>
  <c r="Y379" l="1"/>
  <c r="Z378"/>
  <c r="AA378"/>
  <c r="X382"/>
  <c r="K396"/>
  <c r="G402"/>
  <c r="I401" s="1"/>
  <c r="J399"/>
  <c r="P382"/>
  <c r="O381"/>
  <c r="AC382"/>
  <c r="W384"/>
  <c r="Y380" l="1"/>
  <c r="L396"/>
  <c r="M396"/>
  <c r="Z379"/>
  <c r="AA379"/>
  <c r="X383"/>
  <c r="K397"/>
  <c r="J400"/>
  <c r="G403"/>
  <c r="P383"/>
  <c r="O382"/>
  <c r="AC383"/>
  <c r="L397" l="1"/>
  <c r="M397"/>
  <c r="Z380"/>
  <c r="AA380"/>
  <c r="G404"/>
  <c r="I403" s="1"/>
  <c r="I402"/>
  <c r="P384"/>
  <c r="O383"/>
  <c r="W386"/>
  <c r="AC384"/>
  <c r="W385"/>
  <c r="Y381" l="1"/>
  <c r="X385"/>
  <c r="X384"/>
  <c r="Y382"/>
  <c r="K399"/>
  <c r="K398"/>
  <c r="J402"/>
  <c r="J401"/>
  <c r="G405"/>
  <c r="P385"/>
  <c r="O384"/>
  <c r="AC385"/>
  <c r="W387"/>
  <c r="Y383" l="1"/>
  <c r="L398"/>
  <c r="M398"/>
  <c r="Z382"/>
  <c r="AA382"/>
  <c r="Z381"/>
  <c r="AA381"/>
  <c r="X386"/>
  <c r="L399"/>
  <c r="M399"/>
  <c r="G406"/>
  <c r="I405" s="1"/>
  <c r="I404"/>
  <c r="P386"/>
  <c r="O385"/>
  <c r="W388"/>
  <c r="AC386"/>
  <c r="Y384" l="1"/>
  <c r="Z383"/>
  <c r="AA383"/>
  <c r="X387"/>
  <c r="K400"/>
  <c r="J404"/>
  <c r="J403"/>
  <c r="K401"/>
  <c r="G407"/>
  <c r="I406"/>
  <c r="P387"/>
  <c r="O386"/>
  <c r="AC387"/>
  <c r="L400" l="1"/>
  <c r="M400"/>
  <c r="Z384"/>
  <c r="AA384"/>
  <c r="L401"/>
  <c r="M401"/>
  <c r="K402"/>
  <c r="G408"/>
  <c r="I407" s="1"/>
  <c r="J405"/>
  <c r="P388"/>
  <c r="O387"/>
  <c r="W390"/>
  <c r="AC388"/>
  <c r="W389"/>
  <c r="Y386" l="1"/>
  <c r="L402"/>
  <c r="M402"/>
  <c r="Y385"/>
  <c r="X388"/>
  <c r="X389"/>
  <c r="K403"/>
  <c r="G409"/>
  <c r="I408"/>
  <c r="J406"/>
  <c r="P389"/>
  <c r="O388"/>
  <c r="AC389"/>
  <c r="W391"/>
  <c r="Z386" l="1"/>
  <c r="AA386"/>
  <c r="Y387"/>
  <c r="L403"/>
  <c r="M403"/>
  <c r="Z385"/>
  <c r="AA385"/>
  <c r="X390"/>
  <c r="G410"/>
  <c r="I409" s="1"/>
  <c r="J407"/>
  <c r="K404"/>
  <c r="P390"/>
  <c r="O389"/>
  <c r="W392"/>
  <c r="AC390"/>
  <c r="Y388" l="1"/>
  <c r="L404"/>
  <c r="M404"/>
  <c r="X391"/>
  <c r="Z387"/>
  <c r="AA387"/>
  <c r="J408"/>
  <c r="K405"/>
  <c r="G411"/>
  <c r="I410" s="1"/>
  <c r="P391"/>
  <c r="O390"/>
  <c r="AC391"/>
  <c r="W393"/>
  <c r="Z388" l="1"/>
  <c r="AA388"/>
  <c r="X392"/>
  <c r="Y389"/>
  <c r="L405"/>
  <c r="M405"/>
  <c r="J409"/>
  <c r="K406"/>
  <c r="G412"/>
  <c r="I411" s="1"/>
  <c r="P392"/>
  <c r="O391"/>
  <c r="W394"/>
  <c r="X393" s="1"/>
  <c r="AC392"/>
  <c r="Y390" l="1"/>
  <c r="L406"/>
  <c r="M406"/>
  <c r="Z389"/>
  <c r="AA389"/>
  <c r="K407"/>
  <c r="G413"/>
  <c r="I412"/>
  <c r="K408" s="1"/>
  <c r="J410"/>
  <c r="P393"/>
  <c r="O392"/>
  <c r="AC393"/>
  <c r="L408" l="1"/>
  <c r="M408"/>
  <c r="L407"/>
  <c r="M407"/>
  <c r="Z390"/>
  <c r="AA390"/>
  <c r="G414"/>
  <c r="I413" s="1"/>
  <c r="K409" s="1"/>
  <c r="J411"/>
  <c r="P394"/>
  <c r="O393"/>
  <c r="W396"/>
  <c r="AC394"/>
  <c r="W395"/>
  <c r="Y391" l="1"/>
  <c r="X395"/>
  <c r="X394"/>
  <c r="L409"/>
  <c r="M409"/>
  <c r="Y392"/>
  <c r="J412"/>
  <c r="G415"/>
  <c r="I414" s="1"/>
  <c r="P395"/>
  <c r="O394"/>
  <c r="AC395"/>
  <c r="W397"/>
  <c r="Y393" l="1"/>
  <c r="Z391"/>
  <c r="AA391"/>
  <c r="X396"/>
  <c r="Z392"/>
  <c r="AA392"/>
  <c r="K410"/>
  <c r="J413"/>
  <c r="G416"/>
  <c r="I415" s="1"/>
  <c r="K411" s="1"/>
  <c r="P396"/>
  <c r="O395"/>
  <c r="AC396"/>
  <c r="L411" l="1"/>
  <c r="M411"/>
  <c r="L410"/>
  <c r="M410"/>
  <c r="Z393"/>
  <c r="AA393"/>
  <c r="J414"/>
  <c r="G417"/>
  <c r="I416" s="1"/>
  <c r="P397"/>
  <c r="O396"/>
  <c r="W399"/>
  <c r="AC397"/>
  <c r="W398"/>
  <c r="Y395" l="1"/>
  <c r="Y394"/>
  <c r="X398"/>
  <c r="X397"/>
  <c r="K412"/>
  <c r="J415"/>
  <c r="G418"/>
  <c r="I417" s="1"/>
  <c r="K413" s="1"/>
  <c r="P398"/>
  <c r="O397"/>
  <c r="AC398"/>
  <c r="Z395" l="1"/>
  <c r="AA395"/>
  <c r="L413"/>
  <c r="M413"/>
  <c r="L412"/>
  <c r="M412"/>
  <c r="Z394"/>
  <c r="AA394"/>
  <c r="J416"/>
  <c r="G419"/>
  <c r="I418" s="1"/>
  <c r="P399"/>
  <c r="O398"/>
  <c r="W401"/>
  <c r="AC399"/>
  <c r="W400"/>
  <c r="Y397" l="1"/>
  <c r="Y396"/>
  <c r="X399"/>
  <c r="X400"/>
  <c r="K414"/>
  <c r="J417"/>
  <c r="G420"/>
  <c r="I419" s="1"/>
  <c r="K415" s="1"/>
  <c r="P400"/>
  <c r="O399"/>
  <c r="AC400"/>
  <c r="W402"/>
  <c r="L415" l="1"/>
  <c r="M415"/>
  <c r="L414"/>
  <c r="M414"/>
  <c r="Z397"/>
  <c r="AA397"/>
  <c r="Z396"/>
  <c r="AA396"/>
  <c r="Y398"/>
  <c r="X401"/>
  <c r="J418"/>
  <c r="G421"/>
  <c r="I420" s="1"/>
  <c r="K416" s="1"/>
  <c r="P401"/>
  <c r="O400"/>
  <c r="W403"/>
  <c r="AC401"/>
  <c r="Z398" l="1"/>
  <c r="AA398"/>
  <c r="X402"/>
  <c r="L416"/>
  <c r="M416"/>
  <c r="Y399"/>
  <c r="J419"/>
  <c r="G422"/>
  <c r="I421" s="1"/>
  <c r="P402"/>
  <c r="O401"/>
  <c r="AC402"/>
  <c r="W404"/>
  <c r="Y400" l="1"/>
  <c r="Z399"/>
  <c r="AA399"/>
  <c r="X403"/>
  <c r="K417"/>
  <c r="G423"/>
  <c r="I422" s="1"/>
  <c r="J420"/>
  <c r="P403"/>
  <c r="O402"/>
  <c r="AC403"/>
  <c r="W405"/>
  <c r="Z400" l="1"/>
  <c r="AA400"/>
  <c r="Y401"/>
  <c r="L417"/>
  <c r="M417"/>
  <c r="X404"/>
  <c r="K418"/>
  <c r="J421"/>
  <c r="G424"/>
  <c r="I423" s="1"/>
  <c r="K419" s="1"/>
  <c r="P404"/>
  <c r="O403"/>
  <c r="W406"/>
  <c r="X405" s="1"/>
  <c r="AC404"/>
  <c r="L419" l="1"/>
  <c r="M419"/>
  <c r="L418"/>
  <c r="M418"/>
  <c r="Z401"/>
  <c r="AA401"/>
  <c r="Y402"/>
  <c r="J422"/>
  <c r="G425"/>
  <c r="I424"/>
  <c r="K420" s="1"/>
  <c r="P405"/>
  <c r="O404"/>
  <c r="AC405"/>
  <c r="W407"/>
  <c r="L420" l="1"/>
  <c r="M420"/>
  <c r="Z402"/>
  <c r="AA402"/>
  <c r="Y403"/>
  <c r="X406"/>
  <c r="J423"/>
  <c r="G426"/>
  <c r="I425" s="1"/>
  <c r="P406"/>
  <c r="O405"/>
  <c r="W408"/>
  <c r="AC406"/>
  <c r="Y404" l="1"/>
  <c r="Z403"/>
  <c r="AA403"/>
  <c r="X407"/>
  <c r="K421"/>
  <c r="J424"/>
  <c r="G427"/>
  <c r="I426" s="1"/>
  <c r="K422" s="1"/>
  <c r="P407"/>
  <c r="O406"/>
  <c r="AC407"/>
  <c r="W409"/>
  <c r="L422" l="1"/>
  <c r="M422"/>
  <c r="Z404"/>
  <c r="AA404"/>
  <c r="X408"/>
  <c r="Y405"/>
  <c r="L421"/>
  <c r="M421"/>
  <c r="J425"/>
  <c r="G428"/>
  <c r="I427" s="1"/>
  <c r="K423" s="1"/>
  <c r="P408"/>
  <c r="O407"/>
  <c r="AC408"/>
  <c r="L423" l="1"/>
  <c r="M423"/>
  <c r="Z405"/>
  <c r="AA405"/>
  <c r="J426"/>
  <c r="G429"/>
  <c r="I428" s="1"/>
  <c r="K424" s="1"/>
  <c r="P409"/>
  <c r="O408"/>
  <c r="W411"/>
  <c r="AC409"/>
  <c r="W410"/>
  <c r="Y407" l="1"/>
  <c r="Y406"/>
  <c r="X409"/>
  <c r="X410"/>
  <c r="L424"/>
  <c r="M424"/>
  <c r="J427"/>
  <c r="G430"/>
  <c r="I429" s="1"/>
  <c r="P410"/>
  <c r="O409"/>
  <c r="AC410"/>
  <c r="W412"/>
  <c r="Z407" l="1"/>
  <c r="AA407"/>
  <c r="X411"/>
  <c r="Y408"/>
  <c r="Z406"/>
  <c r="AA406"/>
  <c r="K425"/>
  <c r="J428"/>
  <c r="G431"/>
  <c r="I430"/>
  <c r="K426" s="1"/>
  <c r="P411"/>
  <c r="O410"/>
  <c r="AC411"/>
  <c r="W413"/>
  <c r="Y409" l="1"/>
  <c r="L425"/>
  <c r="M425"/>
  <c r="X412"/>
  <c r="L426"/>
  <c r="M426"/>
  <c r="Z408"/>
  <c r="AA408"/>
  <c r="J429"/>
  <c r="G432"/>
  <c r="I431" s="1"/>
  <c r="K427" s="1"/>
  <c r="P412"/>
  <c r="O411"/>
  <c r="W414"/>
  <c r="AC412"/>
  <c r="Y410" l="1"/>
  <c r="Z409"/>
  <c r="AA409"/>
  <c r="X413"/>
  <c r="L427"/>
  <c r="M427"/>
  <c r="J430"/>
  <c r="G433"/>
  <c r="I432" s="1"/>
  <c r="P413"/>
  <c r="O412"/>
  <c r="AC413"/>
  <c r="W415"/>
  <c r="Y411" l="1"/>
  <c r="Z410"/>
  <c r="AA410"/>
  <c r="X414"/>
  <c r="K428"/>
  <c r="G434"/>
  <c r="I433" s="1"/>
  <c r="J431"/>
  <c r="P414"/>
  <c r="O413"/>
  <c r="AC414"/>
  <c r="W416"/>
  <c r="Y412" l="1"/>
  <c r="L428"/>
  <c r="M428"/>
  <c r="Z411"/>
  <c r="AA411"/>
  <c r="X415"/>
  <c r="K429"/>
  <c r="J432"/>
  <c r="G435"/>
  <c r="I434" s="1"/>
  <c r="P415"/>
  <c r="O414"/>
  <c r="W417"/>
  <c r="AC415"/>
  <c r="Y413" l="1"/>
  <c r="Z412"/>
  <c r="AA412"/>
  <c r="L429"/>
  <c r="M429"/>
  <c r="X416"/>
  <c r="K430"/>
  <c r="J433"/>
  <c r="G436"/>
  <c r="I435" s="1"/>
  <c r="K431" s="1"/>
  <c r="P416"/>
  <c r="O415"/>
  <c r="AC416"/>
  <c r="W418"/>
  <c r="Y414" l="1"/>
  <c r="Z413"/>
  <c r="AA413"/>
  <c r="L431"/>
  <c r="M431"/>
  <c r="L430"/>
  <c r="M430"/>
  <c r="X417"/>
  <c r="J434"/>
  <c r="G437"/>
  <c r="I436" s="1"/>
  <c r="P417"/>
  <c r="O416"/>
  <c r="W419"/>
  <c r="AC417"/>
  <c r="Z414" l="1"/>
  <c r="AA414"/>
  <c r="Y415"/>
  <c r="X418"/>
  <c r="K432"/>
  <c r="J435"/>
  <c r="G438"/>
  <c r="I437" s="1"/>
  <c r="P418"/>
  <c r="O417"/>
  <c r="W420"/>
  <c r="X419" s="1"/>
  <c r="AC418"/>
  <c r="Z415" l="1"/>
  <c r="AA415"/>
  <c r="Y416"/>
  <c r="L432"/>
  <c r="M432"/>
  <c r="K433"/>
  <c r="J436"/>
  <c r="G439"/>
  <c r="I438" s="1"/>
  <c r="J437" s="1"/>
  <c r="P419"/>
  <c r="O418"/>
  <c r="AC419"/>
  <c r="W421"/>
  <c r="L433" l="1"/>
  <c r="M433"/>
  <c r="Z416"/>
  <c r="AA416"/>
  <c r="Y417"/>
  <c r="X420"/>
  <c r="K434"/>
  <c r="G440"/>
  <c r="I439" s="1"/>
  <c r="K435" s="1"/>
  <c r="P420"/>
  <c r="O419"/>
  <c r="W422"/>
  <c r="X421" s="1"/>
  <c r="AC420"/>
  <c r="L435" l="1"/>
  <c r="M435"/>
  <c r="Y418"/>
  <c r="L434"/>
  <c r="M434"/>
  <c r="Z417"/>
  <c r="AA417"/>
  <c r="J438"/>
  <c r="G441"/>
  <c r="I440" s="1"/>
  <c r="P421"/>
  <c r="O420"/>
  <c r="AC421"/>
  <c r="W423"/>
  <c r="Y419" l="1"/>
  <c r="Z418"/>
  <c r="AA418"/>
  <c r="X422"/>
  <c r="K436"/>
  <c r="J439"/>
  <c r="I441"/>
  <c r="K437" s="1"/>
  <c r="G442"/>
  <c r="P422"/>
  <c r="O421"/>
  <c r="AC422"/>
  <c r="Z419" l="1"/>
  <c r="AA419"/>
  <c r="L437"/>
  <c r="M437"/>
  <c r="L436"/>
  <c r="M436"/>
  <c r="J440"/>
  <c r="G443"/>
  <c r="I442"/>
  <c r="K438" s="1"/>
  <c r="P423"/>
  <c r="O422"/>
  <c r="W425"/>
  <c r="AC423"/>
  <c r="W424"/>
  <c r="Y420" l="1"/>
  <c r="X424"/>
  <c r="X423"/>
  <c r="L438"/>
  <c r="M438"/>
  <c r="Y421"/>
  <c r="J441"/>
  <c r="I443"/>
  <c r="K439" s="1"/>
  <c r="G444"/>
  <c r="P424"/>
  <c r="O423"/>
  <c r="AC424"/>
  <c r="Z420" l="1"/>
  <c r="AA420"/>
  <c r="L439"/>
  <c r="M439"/>
  <c r="Z421"/>
  <c r="AA421"/>
  <c r="G445"/>
  <c r="I444"/>
  <c r="K440" s="1"/>
  <c r="J442"/>
  <c r="P425"/>
  <c r="O424"/>
  <c r="W427"/>
  <c r="AC425"/>
  <c r="W426"/>
  <c r="Y423" l="1"/>
  <c r="Y422"/>
  <c r="X426"/>
  <c r="X425"/>
  <c r="L440"/>
  <c r="M440"/>
  <c r="J443"/>
  <c r="G446"/>
  <c r="I445" s="1"/>
  <c r="K441" s="1"/>
  <c r="P426"/>
  <c r="O425"/>
  <c r="AC426"/>
  <c r="L441" l="1"/>
  <c r="M441"/>
  <c r="Z423"/>
  <c r="AA423"/>
  <c r="Z422"/>
  <c r="AA422"/>
  <c r="J444"/>
  <c r="G447"/>
  <c r="I446" s="1"/>
  <c r="K442" s="1"/>
  <c r="P427"/>
  <c r="O426"/>
  <c r="AC427"/>
  <c r="W428"/>
  <c r="L442" l="1"/>
  <c r="M442"/>
  <c r="Y424"/>
  <c r="X427"/>
  <c r="I447"/>
  <c r="K443" s="1"/>
  <c r="G448"/>
  <c r="J445"/>
  <c r="P428"/>
  <c r="O427"/>
  <c r="AC428"/>
  <c r="W430"/>
  <c r="W429"/>
  <c r="Y425" l="1"/>
  <c r="Z424"/>
  <c r="AA424"/>
  <c r="X428"/>
  <c r="X429"/>
  <c r="L443"/>
  <c r="M443"/>
  <c r="Y426"/>
  <c r="G449"/>
  <c r="I448"/>
  <c r="K444" s="1"/>
  <c r="J446"/>
  <c r="P429"/>
  <c r="O428"/>
  <c r="AC429"/>
  <c r="W431"/>
  <c r="Z425" l="1"/>
  <c r="AA425"/>
  <c r="X430"/>
  <c r="L444"/>
  <c r="M444"/>
  <c r="Z426"/>
  <c r="AA426"/>
  <c r="Y427"/>
  <c r="G450"/>
  <c r="I449" s="1"/>
  <c r="K445" s="1"/>
  <c r="J447"/>
  <c r="P430"/>
  <c r="O429"/>
  <c r="W432"/>
  <c r="AC430"/>
  <c r="L445" l="1"/>
  <c r="M445"/>
  <c r="Z427"/>
  <c r="AA427"/>
  <c r="X431"/>
  <c r="Y428"/>
  <c r="G451"/>
  <c r="I450"/>
  <c r="K446" s="1"/>
  <c r="J448"/>
  <c r="P431"/>
  <c r="O430"/>
  <c r="AC431"/>
  <c r="W433"/>
  <c r="X432" s="1"/>
  <c r="L446" l="1"/>
  <c r="M446"/>
  <c r="Z428"/>
  <c r="AA428"/>
  <c r="Y429"/>
  <c r="G452"/>
  <c r="I451" s="1"/>
  <c r="K447" s="1"/>
  <c r="J449"/>
  <c r="P432"/>
  <c r="O431"/>
  <c r="AC432"/>
  <c r="Z429" l="1"/>
  <c r="AA429"/>
  <c r="L447"/>
  <c r="M447"/>
  <c r="G453"/>
  <c r="I452"/>
  <c r="J450"/>
  <c r="P433"/>
  <c r="O432"/>
  <c r="W435"/>
  <c r="AC433"/>
  <c r="W434"/>
  <c r="Y430" l="1"/>
  <c r="X433"/>
  <c r="X434"/>
  <c r="Y431"/>
  <c r="K448"/>
  <c r="G454"/>
  <c r="I453" s="1"/>
  <c r="J451"/>
  <c r="P434"/>
  <c r="P435" s="1"/>
  <c r="O433"/>
  <c r="AC434"/>
  <c r="W436"/>
  <c r="X435" s="1"/>
  <c r="Z431" l="1"/>
  <c r="AA431"/>
  <c r="Z430"/>
  <c r="AA430"/>
  <c r="Y432"/>
  <c r="L448"/>
  <c r="M448"/>
  <c r="O435"/>
  <c r="P436"/>
  <c r="K449"/>
  <c r="J452"/>
  <c r="G455"/>
  <c r="I454" s="1"/>
  <c r="O434"/>
  <c r="AC435"/>
  <c r="W437"/>
  <c r="Y433" l="1"/>
  <c r="Z432"/>
  <c r="AA432"/>
  <c r="X436"/>
  <c r="L449"/>
  <c r="M449"/>
  <c r="O436"/>
  <c r="P437"/>
  <c r="G456"/>
  <c r="I455" s="1"/>
  <c r="J453"/>
  <c r="K450"/>
  <c r="W438"/>
  <c r="AC436"/>
  <c r="Y434" l="1"/>
  <c r="L450"/>
  <c r="M450"/>
  <c r="Z433"/>
  <c r="AA433"/>
  <c r="X437"/>
  <c r="O437"/>
  <c r="P438"/>
  <c r="G457"/>
  <c r="J454"/>
  <c r="K451"/>
  <c r="AC437"/>
  <c r="W439"/>
  <c r="F21"/>
  <c r="F9"/>
  <c r="Y435" l="1"/>
  <c r="L451"/>
  <c r="M451"/>
  <c r="Z434"/>
  <c r="AA434"/>
  <c r="X438"/>
  <c r="O438"/>
  <c r="P439"/>
  <c r="G458"/>
  <c r="I456"/>
  <c r="W440"/>
  <c r="AC438"/>
  <c r="Y436" l="1"/>
  <c r="Z435"/>
  <c r="AA435"/>
  <c r="X439"/>
  <c r="O439"/>
  <c r="P440"/>
  <c r="K452"/>
  <c r="J455"/>
  <c r="G459"/>
  <c r="I458" s="1"/>
  <c r="I457"/>
  <c r="AC439"/>
  <c r="W441"/>
  <c r="Y437" l="1"/>
  <c r="Z436"/>
  <c r="AA436"/>
  <c r="X440"/>
  <c r="L452"/>
  <c r="M452"/>
  <c r="O440"/>
  <c r="P441"/>
  <c r="K454"/>
  <c r="K453"/>
  <c r="I459"/>
  <c r="G460"/>
  <c r="J456"/>
  <c r="J457"/>
  <c r="W442"/>
  <c r="AC440"/>
  <c r="Y438" l="1"/>
  <c r="L453"/>
  <c r="M453"/>
  <c r="Z437"/>
  <c r="AA437"/>
  <c r="L454"/>
  <c r="M454"/>
  <c r="X441"/>
  <c r="O441"/>
  <c r="P442"/>
  <c r="G461"/>
  <c r="I460" s="1"/>
  <c r="J458"/>
  <c r="K455"/>
  <c r="AC441"/>
  <c r="W443"/>
  <c r="L455" l="1"/>
  <c r="M455"/>
  <c r="Z438"/>
  <c r="AA438"/>
  <c r="Y439"/>
  <c r="X442"/>
  <c r="O442"/>
  <c r="P443"/>
  <c r="K456"/>
  <c r="G462"/>
  <c r="I461" s="1"/>
  <c r="J459"/>
  <c r="W444"/>
  <c r="AC442"/>
  <c r="Y440" l="1"/>
  <c r="L456"/>
  <c r="M456"/>
  <c r="X443"/>
  <c r="Z439"/>
  <c r="AA439"/>
  <c r="O443"/>
  <c r="P444"/>
  <c r="G463"/>
  <c r="I462"/>
  <c r="J460"/>
  <c r="K457"/>
  <c r="AC443"/>
  <c r="W445"/>
  <c r="L457" l="1"/>
  <c r="M457"/>
  <c r="Y441"/>
  <c r="Z440"/>
  <c r="AA440"/>
  <c r="X444"/>
  <c r="O444"/>
  <c r="P445"/>
  <c r="K458"/>
  <c r="G464"/>
  <c r="I463" s="1"/>
  <c r="J461"/>
  <c r="W446"/>
  <c r="AC444"/>
  <c r="Y442" l="1"/>
  <c r="L458"/>
  <c r="M458"/>
  <c r="X445"/>
  <c r="Z441"/>
  <c r="AA441"/>
  <c r="O445"/>
  <c r="P446"/>
  <c r="G465"/>
  <c r="I464" s="1"/>
  <c r="J462"/>
  <c r="K459"/>
  <c r="AC445"/>
  <c r="W447"/>
  <c r="Y443" l="1"/>
  <c r="L459"/>
  <c r="M459"/>
  <c r="Z442"/>
  <c r="AA442"/>
  <c r="X446"/>
  <c r="O446"/>
  <c r="P447"/>
  <c r="K460"/>
  <c r="G466"/>
  <c r="I465" s="1"/>
  <c r="J463"/>
  <c r="W448"/>
  <c r="AC446"/>
  <c r="Y444" l="1"/>
  <c r="L460"/>
  <c r="M460"/>
  <c r="X447"/>
  <c r="Z443"/>
  <c r="AA443"/>
  <c r="O447"/>
  <c r="P448"/>
  <c r="G467"/>
  <c r="I466"/>
  <c r="J464"/>
  <c r="K461"/>
  <c r="AC447"/>
  <c r="W449"/>
  <c r="Y445" s="1"/>
  <c r="L461" l="1"/>
  <c r="M461"/>
  <c r="Z445"/>
  <c r="AA445"/>
  <c r="Z444"/>
  <c r="AA444"/>
  <c r="X448"/>
  <c r="O448"/>
  <c r="P449"/>
  <c r="K462"/>
  <c r="G468"/>
  <c r="I467" s="1"/>
  <c r="J465"/>
  <c r="W450"/>
  <c r="Y446" s="1"/>
  <c r="AC448"/>
  <c r="Z446" l="1"/>
  <c r="AA446"/>
  <c r="L462"/>
  <c r="M462"/>
  <c r="X449"/>
  <c r="O449"/>
  <c r="P450"/>
  <c r="K463"/>
  <c r="G469"/>
  <c r="I468"/>
  <c r="J466"/>
  <c r="AC449"/>
  <c r="W451"/>
  <c r="L463" l="1"/>
  <c r="M463"/>
  <c r="Y447"/>
  <c r="X450"/>
  <c r="O450"/>
  <c r="P451"/>
  <c r="I469"/>
  <c r="G470"/>
  <c r="J467"/>
  <c r="K464"/>
  <c r="AC450"/>
  <c r="W452"/>
  <c r="L464" l="1"/>
  <c r="M464"/>
  <c r="Z447"/>
  <c r="AA447"/>
  <c r="X451"/>
  <c r="Y448"/>
  <c r="O451"/>
  <c r="P452"/>
  <c r="G471"/>
  <c r="I470"/>
  <c r="J468"/>
  <c r="K465"/>
  <c r="AC451"/>
  <c r="W453"/>
  <c r="L465" l="1"/>
  <c r="M465"/>
  <c r="Z448"/>
  <c r="AA448"/>
  <c r="Y449"/>
  <c r="X452"/>
  <c r="O452"/>
  <c r="P453"/>
  <c r="K466"/>
  <c r="G472"/>
  <c r="I471" s="1"/>
  <c r="J469"/>
  <c r="AC452"/>
  <c r="W454"/>
  <c r="L466" l="1"/>
  <c r="M466"/>
  <c r="Z449"/>
  <c r="AA449"/>
  <c r="X453"/>
  <c r="Y450"/>
  <c r="O453"/>
  <c r="P454"/>
  <c r="K467"/>
  <c r="J470"/>
  <c r="G473"/>
  <c r="I472"/>
  <c r="AC453"/>
  <c r="W455"/>
  <c r="L467" l="1"/>
  <c r="M467"/>
  <c r="Y451"/>
  <c r="X454"/>
  <c r="Z450"/>
  <c r="AA450"/>
  <c r="O454"/>
  <c r="P455"/>
  <c r="K468"/>
  <c r="G474"/>
  <c r="I473" s="1"/>
  <c r="J471"/>
  <c r="W456"/>
  <c r="AC454"/>
  <c r="L468" l="1"/>
  <c r="M468"/>
  <c r="Z451"/>
  <c r="AA451"/>
  <c r="X455"/>
  <c r="Y452"/>
  <c r="O455"/>
  <c r="P456"/>
  <c r="K469"/>
  <c r="J472"/>
  <c r="G475"/>
  <c r="AC455"/>
  <c r="W457"/>
  <c r="L469" l="1"/>
  <c r="M469"/>
  <c r="Y453"/>
  <c r="Z452"/>
  <c r="AA452"/>
  <c r="X456"/>
  <c r="O456"/>
  <c r="P457"/>
  <c r="G476"/>
  <c r="I475" s="1"/>
  <c r="I474"/>
  <c r="AC456"/>
  <c r="Z453" l="1"/>
  <c r="AA453"/>
  <c r="O457"/>
  <c r="P458"/>
  <c r="K471"/>
  <c r="K470"/>
  <c r="J474"/>
  <c r="J473"/>
  <c r="G477"/>
  <c r="I476"/>
  <c r="W459"/>
  <c r="AC457"/>
  <c r="W458"/>
  <c r="L471" l="1"/>
  <c r="M471"/>
  <c r="L470"/>
  <c r="M470"/>
  <c r="Y455"/>
  <c r="Y454"/>
  <c r="X458"/>
  <c r="X457"/>
  <c r="O458"/>
  <c r="P459"/>
  <c r="K472"/>
  <c r="G478"/>
  <c r="I477" s="1"/>
  <c r="J475"/>
  <c r="AC458"/>
  <c r="L472" l="1"/>
  <c r="M472"/>
  <c r="Z455"/>
  <c r="AA455"/>
  <c r="Z454"/>
  <c r="AA454"/>
  <c r="O459"/>
  <c r="P460"/>
  <c r="K473"/>
  <c r="J476"/>
  <c r="G479"/>
  <c r="I478" s="1"/>
  <c r="W461"/>
  <c r="AC459"/>
  <c r="W460"/>
  <c r="L473" l="1"/>
  <c r="M473"/>
  <c r="Y457"/>
  <c r="Y456"/>
  <c r="X459"/>
  <c r="X460"/>
  <c r="O460"/>
  <c r="P461"/>
  <c r="K474"/>
  <c r="J477"/>
  <c r="G480"/>
  <c r="I479" s="1"/>
  <c r="AC460"/>
  <c r="W462"/>
  <c r="L474" l="1"/>
  <c r="M474"/>
  <c r="Y458"/>
  <c r="Z457"/>
  <c r="AA457"/>
  <c r="X461"/>
  <c r="Z456"/>
  <c r="AA456"/>
  <c r="O461"/>
  <c r="P462"/>
  <c r="K475"/>
  <c r="J478"/>
  <c r="G481"/>
  <c r="I480"/>
  <c r="W463"/>
  <c r="AC461"/>
  <c r="L475" l="1"/>
  <c r="M475"/>
  <c r="Y459"/>
  <c r="Z458"/>
  <c r="AA458"/>
  <c r="X462"/>
  <c r="O462"/>
  <c r="P463"/>
  <c r="J479"/>
  <c r="G482"/>
  <c r="I481" s="1"/>
  <c r="K476"/>
  <c r="AC462"/>
  <c r="W464"/>
  <c r="L476" l="1"/>
  <c r="M476"/>
  <c r="Y460"/>
  <c r="Z459"/>
  <c r="AA459"/>
  <c r="X463"/>
  <c r="O463"/>
  <c r="P464"/>
  <c r="J480"/>
  <c r="K477"/>
  <c r="G483"/>
  <c r="I482" s="1"/>
  <c r="W465"/>
  <c r="AC463"/>
  <c r="L477" l="1"/>
  <c r="M477"/>
  <c r="Z460"/>
  <c r="AA460"/>
  <c r="Y461"/>
  <c r="X464"/>
  <c r="O464"/>
  <c r="P465"/>
  <c r="K478"/>
  <c r="G484"/>
  <c r="I483" s="1"/>
  <c r="J481"/>
  <c r="AC464"/>
  <c r="W466"/>
  <c r="L478" l="1"/>
  <c r="M478"/>
  <c r="Y462"/>
  <c r="Z461"/>
  <c r="AA461"/>
  <c r="X465"/>
  <c r="O465"/>
  <c r="P466"/>
  <c r="K479"/>
  <c r="G485"/>
  <c r="I484"/>
  <c r="J482"/>
  <c r="W467"/>
  <c r="AC465"/>
  <c r="L479" l="1"/>
  <c r="M479"/>
  <c r="Y463"/>
  <c r="Z462"/>
  <c r="AA462"/>
  <c r="X466"/>
  <c r="O466"/>
  <c r="P467"/>
  <c r="K480"/>
  <c r="G486"/>
  <c r="I485" s="1"/>
  <c r="K481" s="1"/>
  <c r="J483"/>
  <c r="AC466"/>
  <c r="W468"/>
  <c r="L480" l="1"/>
  <c r="M480"/>
  <c r="L481"/>
  <c r="M481"/>
  <c r="Y464"/>
  <c r="Z463"/>
  <c r="AA463"/>
  <c r="X467"/>
  <c r="O467"/>
  <c r="P468"/>
  <c r="G487"/>
  <c r="I486"/>
  <c r="K482" s="1"/>
  <c r="J484"/>
  <c r="AC467"/>
  <c r="W469"/>
  <c r="L482" l="1"/>
  <c r="M482"/>
  <c r="Y465"/>
  <c r="Z464"/>
  <c r="AA464"/>
  <c r="X468"/>
  <c r="O468"/>
  <c r="P469"/>
  <c r="G488"/>
  <c r="I487" s="1"/>
  <c r="K483" s="1"/>
  <c r="J485"/>
  <c r="AC468"/>
  <c r="W470"/>
  <c r="L483" l="1"/>
  <c r="M483"/>
  <c r="Y466"/>
  <c r="Z465"/>
  <c r="AA465"/>
  <c r="X469"/>
  <c r="O469"/>
  <c r="P470"/>
  <c r="J486"/>
  <c r="G489"/>
  <c r="I488" s="1"/>
  <c r="AC469"/>
  <c r="W471"/>
  <c r="Z466" l="1"/>
  <c r="AA466"/>
  <c r="Y467"/>
  <c r="X470"/>
  <c r="O470"/>
  <c r="P471"/>
  <c r="G490"/>
  <c r="I489" s="1"/>
  <c r="K484"/>
  <c r="J487"/>
  <c r="AC470"/>
  <c r="W472"/>
  <c r="L484" l="1"/>
  <c r="M484"/>
  <c r="Y468"/>
  <c r="X471"/>
  <c r="Z467"/>
  <c r="AA467"/>
  <c r="O471"/>
  <c r="P472"/>
  <c r="J488"/>
  <c r="K485"/>
  <c r="G491"/>
  <c r="I490"/>
  <c r="J489" s="1"/>
  <c r="AC471"/>
  <c r="W473"/>
  <c r="L485" l="1"/>
  <c r="M485"/>
  <c r="Y469"/>
  <c r="Z468"/>
  <c r="AA468"/>
  <c r="X472"/>
  <c r="O472"/>
  <c r="P473"/>
  <c r="K486"/>
  <c r="G492"/>
  <c r="I491" s="1"/>
  <c r="AC472"/>
  <c r="W474"/>
  <c r="L486" l="1"/>
  <c r="M486"/>
  <c r="Y470"/>
  <c r="Z469"/>
  <c r="AA469"/>
  <c r="X473"/>
  <c r="O473"/>
  <c r="P474"/>
  <c r="K487"/>
  <c r="G493"/>
  <c r="I492"/>
  <c r="J490"/>
  <c r="W475"/>
  <c r="AC473"/>
  <c r="L487" l="1"/>
  <c r="M487"/>
  <c r="Y471"/>
  <c r="Z470"/>
  <c r="AA470"/>
  <c r="X474"/>
  <c r="O474"/>
  <c r="P475"/>
  <c r="I493"/>
  <c r="G494"/>
  <c r="J491"/>
  <c r="K488"/>
  <c r="AC474"/>
  <c r="W476"/>
  <c r="L488" l="1"/>
  <c r="M488"/>
  <c r="Z471"/>
  <c r="AA471"/>
  <c r="Y472"/>
  <c r="X475"/>
  <c r="O475"/>
  <c r="P476"/>
  <c r="K489"/>
  <c r="G495"/>
  <c r="I494"/>
  <c r="J493" s="1"/>
  <c r="J492"/>
  <c r="AC475"/>
  <c r="W477"/>
  <c r="X476" s="1"/>
  <c r="L489" l="1"/>
  <c r="M489"/>
  <c r="Y473"/>
  <c r="Z472"/>
  <c r="AA472"/>
  <c r="O476"/>
  <c r="P477"/>
  <c r="K490"/>
  <c r="G496"/>
  <c r="I495" s="1"/>
  <c r="W478"/>
  <c r="AC476"/>
  <c r="L490" l="1"/>
  <c r="M490"/>
  <c r="Z473"/>
  <c r="AA473"/>
  <c r="Y474"/>
  <c r="X477"/>
  <c r="O477"/>
  <c r="P478"/>
  <c r="K491"/>
  <c r="J494"/>
  <c r="G497"/>
  <c r="I496" s="1"/>
  <c r="K492" s="1"/>
  <c r="AC477"/>
  <c r="W479"/>
  <c r="L492" l="1"/>
  <c r="M492"/>
  <c r="L491"/>
  <c r="M491"/>
  <c r="Y475"/>
  <c r="X478"/>
  <c r="Z474"/>
  <c r="AA474"/>
  <c r="O478"/>
  <c r="P479"/>
  <c r="J495"/>
  <c r="G498"/>
  <c r="I497" s="1"/>
  <c r="W480"/>
  <c r="AC478"/>
  <c r="Z475" l="1"/>
  <c r="AA475"/>
  <c r="X479"/>
  <c r="Y476"/>
  <c r="O479"/>
  <c r="P480"/>
  <c r="K493"/>
  <c r="G499"/>
  <c r="I498"/>
  <c r="J496"/>
  <c r="AC479"/>
  <c r="W481"/>
  <c r="X480" s="1"/>
  <c r="L493" l="1"/>
  <c r="M493"/>
  <c r="Z476"/>
  <c r="AA476"/>
  <c r="Y477"/>
  <c r="O480"/>
  <c r="P481"/>
  <c r="K494"/>
  <c r="J497"/>
  <c r="G500"/>
  <c r="I499" s="1"/>
  <c r="K495" s="1"/>
  <c r="AC480"/>
  <c r="L495" l="1"/>
  <c r="M495"/>
  <c r="L494"/>
  <c r="M494"/>
  <c r="Z477"/>
  <c r="AA477"/>
  <c r="O481"/>
  <c r="P482"/>
  <c r="J498"/>
  <c r="G501"/>
  <c r="I500"/>
  <c r="K496" s="1"/>
  <c r="W483"/>
  <c r="AC481"/>
  <c r="W482"/>
  <c r="L496" l="1"/>
  <c r="M496"/>
  <c r="Y479"/>
  <c r="Y478"/>
  <c r="X482"/>
  <c r="X481"/>
  <c r="O482"/>
  <c r="P483"/>
  <c r="G502"/>
  <c r="I501" s="1"/>
  <c r="J499"/>
  <c r="AC482"/>
  <c r="Z478" l="1"/>
  <c r="AA478"/>
  <c r="Z479"/>
  <c r="AA479"/>
  <c r="O483"/>
  <c r="P484"/>
  <c r="K497"/>
  <c r="G503"/>
  <c r="I502"/>
  <c r="J500"/>
  <c r="W485"/>
  <c r="W484"/>
  <c r="AC483"/>
  <c r="L497" l="1"/>
  <c r="M497"/>
  <c r="Y481"/>
  <c r="AA481" s="1"/>
  <c r="Y480"/>
  <c r="X484"/>
  <c r="X483"/>
  <c r="Z481"/>
  <c r="O484"/>
  <c r="P485"/>
  <c r="K498"/>
  <c r="J501"/>
  <c r="G504"/>
  <c r="I503" s="1"/>
  <c r="W486"/>
  <c r="Y482" s="1"/>
  <c r="AC484"/>
  <c r="L498" l="1"/>
  <c r="M498"/>
  <c r="X485"/>
  <c r="Z482"/>
  <c r="AA482"/>
  <c r="Z480"/>
  <c r="AA480"/>
  <c r="O485"/>
  <c r="P486"/>
  <c r="K499"/>
  <c r="J502"/>
  <c r="G505"/>
  <c r="I504" s="1"/>
  <c r="AC485"/>
  <c r="W487"/>
  <c r="Y483" s="1"/>
  <c r="L499" l="1"/>
  <c r="M499"/>
  <c r="Z483"/>
  <c r="AA483"/>
  <c r="O486"/>
  <c r="P487"/>
  <c r="K500"/>
  <c r="J503"/>
  <c r="G506"/>
  <c r="I505" s="1"/>
  <c r="K501" s="1"/>
  <c r="AC486"/>
  <c r="L501" l="1"/>
  <c r="M501"/>
  <c r="L500"/>
  <c r="M500"/>
  <c r="O487"/>
  <c r="P488"/>
  <c r="J504"/>
  <c r="G507"/>
  <c r="I506"/>
  <c r="W489"/>
  <c r="AC487"/>
  <c r="W488"/>
  <c r="Y484" s="1"/>
  <c r="Y485" l="1"/>
  <c r="Z485" s="1"/>
  <c r="Z484"/>
  <c r="AA484"/>
  <c r="O488"/>
  <c r="P489"/>
  <c r="J505"/>
  <c r="K502"/>
  <c r="I507"/>
  <c r="G508"/>
  <c r="AC488"/>
  <c r="AA485" l="1"/>
  <c r="L502"/>
  <c r="M502"/>
  <c r="O489"/>
  <c r="P490"/>
  <c r="K503"/>
  <c r="G509"/>
  <c r="I508"/>
  <c r="K504" s="1"/>
  <c r="J506"/>
  <c r="AC489"/>
  <c r="AF2"/>
  <c r="AF6"/>
  <c r="AF8"/>
  <c r="AF7"/>
  <c r="AF4"/>
  <c r="AF3"/>
  <c r="AF9"/>
  <c r="AF5"/>
  <c r="AF10"/>
  <c r="AH14"/>
  <c r="AH16"/>
  <c r="L504" l="1"/>
  <c r="M504"/>
  <c r="L503"/>
  <c r="M503"/>
  <c r="O490"/>
  <c r="P491"/>
  <c r="I509"/>
  <c r="K505" s="1"/>
  <c r="G510"/>
  <c r="J507"/>
  <c r="T9"/>
  <c r="T21"/>
  <c r="L505" l="1"/>
  <c r="M505"/>
  <c r="O491"/>
  <c r="P492"/>
  <c r="J508"/>
  <c r="G511"/>
  <c r="I510"/>
  <c r="K506" s="1"/>
  <c r="T16"/>
  <c r="T14"/>
  <c r="L506" l="1"/>
  <c r="M506"/>
  <c r="O492"/>
  <c r="P493"/>
  <c r="J509"/>
  <c r="G512"/>
  <c r="I511" s="1"/>
  <c r="K507" s="1"/>
  <c r="L507" l="1"/>
  <c r="M507"/>
  <c r="O493"/>
  <c r="P494"/>
  <c r="G513"/>
  <c r="J510"/>
  <c r="O494" l="1"/>
  <c r="P495"/>
  <c r="G514"/>
  <c r="I513" s="1"/>
  <c r="I512"/>
  <c r="O495" l="1"/>
  <c r="P496"/>
  <c r="K508"/>
  <c r="K509"/>
  <c r="J511"/>
  <c r="J512"/>
  <c r="G515"/>
  <c r="L508" l="1"/>
  <c r="M508"/>
  <c r="L509"/>
  <c r="M509"/>
  <c r="O496"/>
  <c r="P497"/>
  <c r="G516"/>
  <c r="I515" s="1"/>
  <c r="I514"/>
  <c r="O497" l="1"/>
  <c r="P498"/>
  <c r="K510"/>
  <c r="K511"/>
  <c r="J513"/>
  <c r="J514"/>
  <c r="G517"/>
  <c r="I516"/>
  <c r="L510" l="1"/>
  <c r="M510"/>
  <c r="L511"/>
  <c r="M511"/>
  <c r="O498"/>
  <c r="P499"/>
  <c r="K512"/>
  <c r="G518"/>
  <c r="I517" s="1"/>
  <c r="J515"/>
  <c r="L512" l="1"/>
  <c r="M512"/>
  <c r="O499"/>
  <c r="P500"/>
  <c r="J516"/>
  <c r="K513"/>
  <c r="G519"/>
  <c r="I518"/>
  <c r="L513" l="1"/>
  <c r="M513"/>
  <c r="O500"/>
  <c r="P501"/>
  <c r="J517"/>
  <c r="K514"/>
  <c r="G520"/>
  <c r="I519" s="1"/>
  <c r="L514" l="1"/>
  <c r="M514"/>
  <c r="O501"/>
  <c r="P502"/>
  <c r="K515"/>
  <c r="G521"/>
  <c r="I520"/>
  <c r="J518"/>
  <c r="L515" l="1"/>
  <c r="M515"/>
  <c r="O502"/>
  <c r="P503"/>
  <c r="K516"/>
  <c r="G522"/>
  <c r="I521" s="1"/>
  <c r="J519"/>
  <c r="L516" l="1"/>
  <c r="M516"/>
  <c r="O503"/>
  <c r="P504"/>
  <c r="K517"/>
  <c r="J520"/>
  <c r="G523"/>
  <c r="I522" s="1"/>
  <c r="K518" s="1"/>
  <c r="L518" l="1"/>
  <c r="M518"/>
  <c r="L517"/>
  <c r="M517"/>
  <c r="O504"/>
  <c r="P505"/>
  <c r="J521"/>
  <c r="G524"/>
  <c r="I523" s="1"/>
  <c r="K519" s="1"/>
  <c r="L519" l="1"/>
  <c r="M519"/>
  <c r="O505"/>
  <c r="P506"/>
  <c r="G525"/>
  <c r="I524" s="1"/>
  <c r="K520" s="1"/>
  <c r="J522"/>
  <c r="L520" l="1"/>
  <c r="M520"/>
  <c r="O506"/>
  <c r="P507"/>
  <c r="I525"/>
  <c r="G526"/>
  <c r="J523"/>
  <c r="O507" l="1"/>
  <c r="P508"/>
  <c r="K521"/>
  <c r="G527"/>
  <c r="I526"/>
  <c r="K522" s="1"/>
  <c r="J524"/>
  <c r="L522" l="1"/>
  <c r="M522"/>
  <c r="L521"/>
  <c r="M521"/>
  <c r="O508"/>
  <c r="P509"/>
  <c r="G528"/>
  <c r="I527" s="1"/>
  <c r="J525"/>
  <c r="O509" l="1"/>
  <c r="P510"/>
  <c r="K523"/>
  <c r="J526"/>
  <c r="G529"/>
  <c r="I528" s="1"/>
  <c r="K524" s="1"/>
  <c r="L524" l="1"/>
  <c r="M524"/>
  <c r="L523"/>
  <c r="M523"/>
  <c r="O510"/>
  <c r="P511"/>
  <c r="J527"/>
  <c r="G530"/>
  <c r="I529" s="1"/>
  <c r="J528" s="1"/>
  <c r="O511" l="1"/>
  <c r="P512"/>
  <c r="G531"/>
  <c r="I530" s="1"/>
  <c r="K525"/>
  <c r="L525" l="1"/>
  <c r="M525"/>
  <c r="O512"/>
  <c r="P513"/>
  <c r="J529"/>
  <c r="K526"/>
  <c r="G532"/>
  <c r="I531" s="1"/>
  <c r="L526" l="1"/>
  <c r="M526"/>
  <c r="O513"/>
  <c r="P514"/>
  <c r="K527"/>
  <c r="G533"/>
  <c r="I532"/>
  <c r="K528" s="1"/>
  <c r="J530"/>
  <c r="L527" l="1"/>
  <c r="M527"/>
  <c r="L528"/>
  <c r="M528"/>
  <c r="O514"/>
  <c r="P515"/>
  <c r="I533"/>
  <c r="K529" s="1"/>
  <c r="G534"/>
  <c r="J531"/>
  <c r="L529" l="1"/>
  <c r="M529"/>
  <c r="O515"/>
  <c r="P516"/>
  <c r="G535"/>
  <c r="I534" s="1"/>
  <c r="K530" s="1"/>
  <c r="J532"/>
  <c r="L530" l="1"/>
  <c r="M530"/>
  <c r="O516"/>
  <c r="P517"/>
  <c r="G536"/>
  <c r="I535" s="1"/>
  <c r="J533"/>
  <c r="O517" l="1"/>
  <c r="P518"/>
  <c r="J534"/>
  <c r="K531"/>
  <c r="G537"/>
  <c r="I536"/>
  <c r="L531" l="1"/>
  <c r="M531"/>
  <c r="O518"/>
  <c r="P519"/>
  <c r="J535"/>
  <c r="G538"/>
  <c r="I537" s="1"/>
  <c r="K532"/>
  <c r="L532" l="1"/>
  <c r="M532"/>
  <c r="O519"/>
  <c r="P520"/>
  <c r="G539"/>
  <c r="I538" s="1"/>
  <c r="K534" s="1"/>
  <c r="J536"/>
  <c r="K533"/>
  <c r="L533" l="1"/>
  <c r="M533"/>
  <c r="L534"/>
  <c r="M534"/>
  <c r="O520"/>
  <c r="P521"/>
  <c r="I539"/>
  <c r="K535" s="1"/>
  <c r="G540"/>
  <c r="J537"/>
  <c r="L535" l="1"/>
  <c r="M535"/>
  <c r="O521"/>
  <c r="P522"/>
  <c r="G541"/>
  <c r="I540" s="1"/>
  <c r="K536" s="1"/>
  <c r="J538"/>
  <c r="L536" l="1"/>
  <c r="M536"/>
  <c r="O522"/>
  <c r="P523"/>
  <c r="G542"/>
  <c r="I541" s="1"/>
  <c r="K537" s="1"/>
  <c r="J539"/>
  <c r="L537" l="1"/>
  <c r="M537"/>
  <c r="O523"/>
  <c r="P524"/>
  <c r="J540"/>
  <c r="G543"/>
  <c r="I542"/>
  <c r="K538" s="1"/>
  <c r="L538" l="1"/>
  <c r="M538"/>
  <c r="O524"/>
  <c r="P525"/>
  <c r="J541"/>
  <c r="G544"/>
  <c r="O525" l="1"/>
  <c r="P526"/>
  <c r="G545"/>
  <c r="I544"/>
  <c r="I543"/>
  <c r="O526" l="1"/>
  <c r="P527"/>
  <c r="J542"/>
  <c r="K539"/>
  <c r="J543"/>
  <c r="G546"/>
  <c r="I545" s="1"/>
  <c r="K540"/>
  <c r="L540" l="1"/>
  <c r="M540"/>
  <c r="L539"/>
  <c r="M539"/>
  <c r="O527"/>
  <c r="P528"/>
  <c r="K541"/>
  <c r="J544"/>
  <c r="G547"/>
  <c r="I546"/>
  <c r="K542" s="1"/>
  <c r="L541" l="1"/>
  <c r="M541"/>
  <c r="L542"/>
  <c r="M542"/>
  <c r="O528"/>
  <c r="P529"/>
  <c r="G548"/>
  <c r="I547" s="1"/>
  <c r="K543" s="1"/>
  <c r="J545"/>
  <c r="L543" l="1"/>
  <c r="M543"/>
  <c r="O529"/>
  <c r="P530"/>
  <c r="G549"/>
  <c r="I548" s="1"/>
  <c r="K544" s="1"/>
  <c r="J546"/>
  <c r="L544" l="1"/>
  <c r="M544"/>
  <c r="O530"/>
  <c r="P531"/>
  <c r="G550"/>
  <c r="I549" s="1"/>
  <c r="K545" s="1"/>
  <c r="J547"/>
  <c r="L545" l="1"/>
  <c r="M545"/>
  <c r="O531"/>
  <c r="P532"/>
  <c r="J548"/>
  <c r="G551"/>
  <c r="I550" s="1"/>
  <c r="O532" l="1"/>
  <c r="P533"/>
  <c r="J549"/>
  <c r="G552"/>
  <c r="I551" s="1"/>
  <c r="K546"/>
  <c r="L546" l="1"/>
  <c r="M546"/>
  <c r="O533"/>
  <c r="P534"/>
  <c r="J550"/>
  <c r="K547"/>
  <c r="G553"/>
  <c r="I552" s="1"/>
  <c r="L547" l="1"/>
  <c r="M547"/>
  <c r="O534"/>
  <c r="P535"/>
  <c r="J551"/>
  <c r="K548"/>
  <c r="G554"/>
  <c r="I553" s="1"/>
  <c r="L548" l="1"/>
  <c r="M548"/>
  <c r="O535"/>
  <c r="P536"/>
  <c r="K549"/>
  <c r="J552"/>
  <c r="G555"/>
  <c r="I554"/>
  <c r="L549" l="1"/>
  <c r="M549"/>
  <c r="O536"/>
  <c r="P537"/>
  <c r="K550"/>
  <c r="J553"/>
  <c r="G556"/>
  <c r="I555" s="1"/>
  <c r="L550" l="1"/>
  <c r="M550"/>
  <c r="O537"/>
  <c r="P538"/>
  <c r="K551"/>
  <c r="J554"/>
  <c r="G557"/>
  <c r="I556"/>
  <c r="K552" s="1"/>
  <c r="L551" l="1"/>
  <c r="M551"/>
  <c r="L552"/>
  <c r="M552"/>
  <c r="O538"/>
  <c r="P539"/>
  <c r="J555"/>
  <c r="G558"/>
  <c r="I557" s="1"/>
  <c r="O539" l="1"/>
  <c r="P540"/>
  <c r="K553"/>
  <c r="J556"/>
  <c r="G559"/>
  <c r="I558"/>
  <c r="K554" s="1"/>
  <c r="L553" l="1"/>
  <c r="M553"/>
  <c r="L554"/>
  <c r="M554"/>
  <c r="O540"/>
  <c r="P541"/>
  <c r="J557"/>
  <c r="G560"/>
  <c r="I559" s="1"/>
  <c r="K555" s="1"/>
  <c r="L555" l="1"/>
  <c r="M555"/>
  <c r="O541"/>
  <c r="P542"/>
  <c r="J558"/>
  <c r="G561"/>
  <c r="I560"/>
  <c r="K556" s="1"/>
  <c r="L556" l="1"/>
  <c r="M556"/>
  <c r="O542"/>
  <c r="P543"/>
  <c r="J559"/>
  <c r="G562"/>
  <c r="I561" s="1"/>
  <c r="O543" l="1"/>
  <c r="P544"/>
  <c r="K557"/>
  <c r="J560"/>
  <c r="G563"/>
  <c r="I562"/>
  <c r="K558" s="1"/>
  <c r="L557" l="1"/>
  <c r="M557"/>
  <c r="L558"/>
  <c r="M558"/>
  <c r="O544"/>
  <c r="P545"/>
  <c r="J561"/>
  <c r="G564"/>
  <c r="I563" s="1"/>
  <c r="K559" s="1"/>
  <c r="L559" l="1"/>
  <c r="M559"/>
  <c r="O545"/>
  <c r="P546"/>
  <c r="J562"/>
  <c r="G565"/>
  <c r="I564"/>
  <c r="K560" s="1"/>
  <c r="L560" l="1"/>
  <c r="M560"/>
  <c r="O546"/>
  <c r="P547"/>
  <c r="J563"/>
  <c r="G566"/>
  <c r="I565" s="1"/>
  <c r="K561" s="1"/>
  <c r="L561" l="1"/>
  <c r="M561"/>
  <c r="O547"/>
  <c r="P548"/>
  <c r="J564"/>
  <c r="G567"/>
  <c r="I566"/>
  <c r="K562" s="1"/>
  <c r="L562" l="1"/>
  <c r="M562"/>
  <c r="O548"/>
  <c r="P549"/>
  <c r="J565"/>
  <c r="G568"/>
  <c r="I567" s="1"/>
  <c r="J566" s="1"/>
  <c r="O549" l="1"/>
  <c r="P550"/>
  <c r="K563"/>
  <c r="G569"/>
  <c r="I568"/>
  <c r="K564" s="1"/>
  <c r="L564" l="1"/>
  <c r="M564"/>
  <c r="L563"/>
  <c r="M563"/>
  <c r="O550"/>
  <c r="P551"/>
  <c r="J567"/>
  <c r="G570"/>
  <c r="I569" s="1"/>
  <c r="K565" s="1"/>
  <c r="L565" l="1"/>
  <c r="M565"/>
  <c r="O551"/>
  <c r="P552"/>
  <c r="J568"/>
  <c r="G571"/>
  <c r="I570"/>
  <c r="K566" s="1"/>
  <c r="L566" l="1"/>
  <c r="M566"/>
  <c r="O552"/>
  <c r="P553"/>
  <c r="J569"/>
  <c r="G572"/>
  <c r="I571" s="1"/>
  <c r="O553" l="1"/>
  <c r="P554"/>
  <c r="J570"/>
  <c r="K567"/>
  <c r="G573"/>
  <c r="I572"/>
  <c r="K568" s="1"/>
  <c r="L568" l="1"/>
  <c r="M568"/>
  <c r="L567"/>
  <c r="M567"/>
  <c r="O554"/>
  <c r="P555"/>
  <c r="J571"/>
  <c r="G574"/>
  <c r="I573" s="1"/>
  <c r="K569" s="1"/>
  <c r="L569" l="1"/>
  <c r="M569"/>
  <c r="O555"/>
  <c r="P556"/>
  <c r="J572"/>
  <c r="G575"/>
  <c r="I574" s="1"/>
  <c r="K570" s="1"/>
  <c r="L570" l="1"/>
  <c r="M570"/>
  <c r="O556"/>
  <c r="P557"/>
  <c r="J573"/>
  <c r="I575"/>
  <c r="K571" s="1"/>
  <c r="G576"/>
  <c r="L571" l="1"/>
  <c r="M571"/>
  <c r="O557"/>
  <c r="P558"/>
  <c r="J574"/>
  <c r="G577"/>
  <c r="I576"/>
  <c r="K572" s="1"/>
  <c r="L572" l="1"/>
  <c r="M572"/>
  <c r="O558"/>
  <c r="P559"/>
  <c r="G578"/>
  <c r="I577" s="1"/>
  <c r="J575"/>
  <c r="O559" l="1"/>
  <c r="P560"/>
  <c r="K573"/>
  <c r="G579"/>
  <c r="I578"/>
  <c r="K574" s="1"/>
  <c r="J576"/>
  <c r="L574" l="1"/>
  <c r="M574"/>
  <c r="L573"/>
  <c r="M573"/>
  <c r="O560"/>
  <c r="P561"/>
  <c r="I579"/>
  <c r="K575" s="1"/>
  <c r="G580"/>
  <c r="J577"/>
  <c r="L575" l="1"/>
  <c r="M575"/>
  <c r="O561"/>
  <c r="P562"/>
  <c r="G581"/>
  <c r="I580" s="1"/>
  <c r="K576" s="1"/>
  <c r="J578"/>
  <c r="L576" l="1"/>
  <c r="M576"/>
  <c r="O562"/>
  <c r="P563"/>
  <c r="I581"/>
  <c r="K577" s="1"/>
  <c r="G582"/>
  <c r="J579"/>
  <c r="L577" l="1"/>
  <c r="M577"/>
  <c r="O563"/>
  <c r="P564"/>
  <c r="G583"/>
  <c r="I582" s="1"/>
  <c r="J580"/>
  <c r="O564" l="1"/>
  <c r="P565"/>
  <c r="K578"/>
  <c r="G584"/>
  <c r="J581"/>
  <c r="L578" l="1"/>
  <c r="M578"/>
  <c r="O565"/>
  <c r="P566"/>
  <c r="G585"/>
  <c r="I584" s="1"/>
  <c r="I583"/>
  <c r="O566" l="1"/>
  <c r="P567"/>
  <c r="K579"/>
  <c r="J583"/>
  <c r="J582"/>
  <c r="G586"/>
  <c r="I585" s="1"/>
  <c r="K580"/>
  <c r="L580" l="1"/>
  <c r="M580"/>
  <c r="L579"/>
  <c r="M579"/>
  <c r="O567"/>
  <c r="P568"/>
  <c r="K581"/>
  <c r="J584"/>
  <c r="G587"/>
  <c r="I586" s="1"/>
  <c r="L581" l="1"/>
  <c r="M581"/>
  <c r="O568"/>
  <c r="P569"/>
  <c r="K582"/>
  <c r="G588"/>
  <c r="I587" s="1"/>
  <c r="J585"/>
  <c r="L582" l="1"/>
  <c r="M582"/>
  <c r="O569"/>
  <c r="P570"/>
  <c r="K583"/>
  <c r="J586"/>
  <c r="G589"/>
  <c r="I588"/>
  <c r="L583" l="1"/>
  <c r="M583"/>
  <c r="O570"/>
  <c r="P571"/>
  <c r="K584"/>
  <c r="G590"/>
  <c r="I589" s="1"/>
  <c r="J587"/>
  <c r="L584" l="1"/>
  <c r="M584"/>
  <c r="O571"/>
  <c r="P572"/>
  <c r="J588"/>
  <c r="K585"/>
  <c r="G591"/>
  <c r="I590" s="1"/>
  <c r="L585" l="1"/>
  <c r="M585"/>
  <c r="O572"/>
  <c r="P573"/>
  <c r="J589"/>
  <c r="K586"/>
  <c r="I591"/>
  <c r="G592"/>
  <c r="L586" l="1"/>
  <c r="M586"/>
  <c r="O573"/>
  <c r="P574"/>
  <c r="K587"/>
  <c r="G593"/>
  <c r="I592" s="1"/>
  <c r="J590"/>
  <c r="L587" l="1"/>
  <c r="M587"/>
  <c r="O574"/>
  <c r="P575"/>
  <c r="K588"/>
  <c r="G594"/>
  <c r="I593" s="1"/>
  <c r="J591"/>
  <c r="L588" l="1"/>
  <c r="M588"/>
  <c r="O575"/>
  <c r="P576"/>
  <c r="K589"/>
  <c r="J592"/>
  <c r="G595"/>
  <c r="I594"/>
  <c r="K590" s="1"/>
  <c r="L589" l="1"/>
  <c r="M589"/>
  <c r="L590"/>
  <c r="M590"/>
  <c r="O576"/>
  <c r="P577"/>
  <c r="I595"/>
  <c r="K591" s="1"/>
  <c r="G596"/>
  <c r="J593"/>
  <c r="L591" l="1"/>
  <c r="M591"/>
  <c r="O577"/>
  <c r="P578"/>
  <c r="G597"/>
  <c r="I596" s="1"/>
  <c r="K592" s="1"/>
  <c r="J594"/>
  <c r="L592" l="1"/>
  <c r="M592"/>
  <c r="O578"/>
  <c r="P579"/>
  <c r="I597"/>
  <c r="G598"/>
  <c r="J595"/>
  <c r="O579" l="1"/>
  <c r="P580"/>
  <c r="G599"/>
  <c r="I598"/>
  <c r="J596"/>
  <c r="K593"/>
  <c r="L593" l="1"/>
  <c r="M593"/>
  <c r="O580"/>
  <c r="P581"/>
  <c r="K594"/>
  <c r="G600"/>
  <c r="I599" s="1"/>
  <c r="J597"/>
  <c r="L594" l="1"/>
  <c r="M594"/>
  <c r="O581"/>
  <c r="P582"/>
  <c r="G601"/>
  <c r="I600"/>
  <c r="J598"/>
  <c r="K595"/>
  <c r="L595" l="1"/>
  <c r="M595"/>
  <c r="O582"/>
  <c r="P583"/>
  <c r="K596"/>
  <c r="G602"/>
  <c r="I601" s="1"/>
  <c r="J599"/>
  <c r="L596" l="1"/>
  <c r="M596"/>
  <c r="O583"/>
  <c r="P584"/>
  <c r="K597"/>
  <c r="G603"/>
  <c r="I602"/>
  <c r="J600"/>
  <c r="L597" l="1"/>
  <c r="M597"/>
  <c r="O584"/>
  <c r="P585"/>
  <c r="I603"/>
  <c r="G604"/>
  <c r="J601"/>
  <c r="K598"/>
  <c r="L598" l="1"/>
  <c r="M598"/>
  <c r="O585"/>
  <c r="P586"/>
  <c r="G605"/>
  <c r="I604" s="1"/>
  <c r="J602"/>
  <c r="K599"/>
  <c r="L599" l="1"/>
  <c r="M599"/>
  <c r="O586"/>
  <c r="P587"/>
  <c r="K600"/>
  <c r="G606"/>
  <c r="I605" s="1"/>
  <c r="J603"/>
  <c r="L600" l="1"/>
  <c r="M600"/>
  <c r="O587"/>
  <c r="P588"/>
  <c r="J604"/>
  <c r="K601"/>
  <c r="G607"/>
  <c r="I606"/>
  <c r="L601" l="1"/>
  <c r="M601"/>
  <c r="O588"/>
  <c r="P589"/>
  <c r="J605"/>
  <c r="G608"/>
  <c r="I607" s="1"/>
  <c r="K602"/>
  <c r="L602" l="1"/>
  <c r="M602"/>
  <c r="O589"/>
  <c r="P590"/>
  <c r="G609"/>
  <c r="I608" s="1"/>
  <c r="J606"/>
  <c r="K603"/>
  <c r="L603" l="1"/>
  <c r="M603"/>
  <c r="O590"/>
  <c r="P591"/>
  <c r="K604"/>
  <c r="G610"/>
  <c r="I609" s="1"/>
  <c r="J607"/>
  <c r="L604" l="1"/>
  <c r="M604"/>
  <c r="O591"/>
  <c r="P592"/>
  <c r="G611"/>
  <c r="I610" s="1"/>
  <c r="K606" s="1"/>
  <c r="J608"/>
  <c r="K605"/>
  <c r="L606" l="1"/>
  <c r="M606"/>
  <c r="L605"/>
  <c r="M605"/>
  <c r="O592"/>
  <c r="P593"/>
  <c r="G612"/>
  <c r="I611" s="1"/>
  <c r="K607" s="1"/>
  <c r="J609"/>
  <c r="L607" l="1"/>
  <c r="M607"/>
  <c r="O593"/>
  <c r="P594"/>
  <c r="J610"/>
  <c r="G613"/>
  <c r="O594" l="1"/>
  <c r="P595"/>
  <c r="I613"/>
  <c r="G614"/>
  <c r="I612"/>
  <c r="K608" s="1"/>
  <c r="L608" l="1"/>
  <c r="M608"/>
  <c r="O595"/>
  <c r="P596"/>
  <c r="K609"/>
  <c r="J612"/>
  <c r="J611"/>
  <c r="G615"/>
  <c r="I614" s="1"/>
  <c r="L609" l="1"/>
  <c r="M609"/>
  <c r="O596"/>
  <c r="P597"/>
  <c r="G616"/>
  <c r="I615" s="1"/>
  <c r="K610"/>
  <c r="J613"/>
  <c r="L610" l="1"/>
  <c r="M610"/>
  <c r="O597"/>
  <c r="P598"/>
  <c r="G617"/>
  <c r="I616" s="1"/>
  <c r="J615" s="1"/>
  <c r="J614"/>
  <c r="K611"/>
  <c r="L611" l="1"/>
  <c r="M611"/>
  <c r="O598"/>
  <c r="P599"/>
  <c r="G618"/>
  <c r="I617" s="1"/>
  <c r="K612"/>
  <c r="L612" l="1"/>
  <c r="M612"/>
  <c r="O599"/>
  <c r="P600"/>
  <c r="J616"/>
  <c r="K613"/>
  <c r="G619"/>
  <c r="I618" s="1"/>
  <c r="L613" l="1"/>
  <c r="M613"/>
  <c r="O600"/>
  <c r="P601"/>
  <c r="K614"/>
  <c r="G620"/>
  <c r="I619" s="1"/>
  <c r="K615" s="1"/>
  <c r="J617"/>
  <c r="L614" l="1"/>
  <c r="M614"/>
  <c r="L615"/>
  <c r="M615"/>
  <c r="O601"/>
  <c r="P602"/>
  <c r="G621"/>
  <c r="I620" s="1"/>
  <c r="K616" s="1"/>
  <c r="J618"/>
  <c r="L616" l="1"/>
  <c r="M616"/>
  <c r="O602"/>
  <c r="P603"/>
  <c r="G622"/>
  <c r="I621" s="1"/>
  <c r="K617" s="1"/>
  <c r="J619"/>
  <c r="L617" l="1"/>
  <c r="M617"/>
  <c r="O603"/>
  <c r="P604"/>
  <c r="G623"/>
  <c r="I622"/>
  <c r="K618" s="1"/>
  <c r="J620"/>
  <c r="L618" l="1"/>
  <c r="M618"/>
  <c r="O604"/>
  <c r="P605"/>
  <c r="G624"/>
  <c r="I623" s="1"/>
  <c r="K619" s="1"/>
  <c r="J621"/>
  <c r="L619" l="1"/>
  <c r="M619"/>
  <c r="O605"/>
  <c r="P606"/>
  <c r="G625"/>
  <c r="I624"/>
  <c r="O606" l="1"/>
  <c r="P607"/>
  <c r="K620"/>
  <c r="G626"/>
  <c r="I625" s="1"/>
  <c r="L620" l="1"/>
  <c r="M620"/>
  <c r="O607"/>
  <c r="P608"/>
  <c r="K621"/>
  <c r="G627"/>
  <c r="L621" l="1"/>
  <c r="M621"/>
  <c r="O608"/>
  <c r="P609"/>
  <c r="G628"/>
  <c r="O609" l="1"/>
  <c r="P610"/>
  <c r="G629"/>
  <c r="O610" l="1"/>
  <c r="P611"/>
  <c r="G630"/>
  <c r="O611" l="1"/>
  <c r="P612"/>
  <c r="G631"/>
  <c r="O612" l="1"/>
  <c r="P613"/>
  <c r="G632"/>
  <c r="O613" l="1"/>
  <c r="P614"/>
  <c r="G633"/>
  <c r="O614" l="1"/>
  <c r="P615"/>
  <c r="G634"/>
  <c r="O615" l="1"/>
  <c r="P616"/>
  <c r="O616" l="1"/>
  <c r="P617"/>
  <c r="O617" l="1"/>
  <c r="P618"/>
  <c r="O618" l="1"/>
  <c r="P619"/>
  <c r="O619" l="1"/>
  <c r="P620"/>
  <c r="O620" l="1"/>
  <c r="P621"/>
  <c r="O621" l="1"/>
  <c r="P622"/>
  <c r="O622" l="1"/>
  <c r="P623"/>
  <c r="O623" l="1"/>
  <c r="P624"/>
  <c r="O624" l="1"/>
  <c r="P625"/>
  <c r="O625" l="1"/>
  <c r="P626"/>
  <c r="O626" l="1"/>
  <c r="P627"/>
  <c r="O627" l="1"/>
  <c r="P628"/>
  <c r="O628" l="1"/>
  <c r="P629"/>
  <c r="O629" l="1"/>
  <c r="P630"/>
  <c r="O630" l="1"/>
  <c r="P631"/>
  <c r="O631" l="1"/>
  <c r="P632"/>
  <c r="O632" l="1"/>
  <c r="P633"/>
  <c r="O633" l="1"/>
  <c r="P634"/>
  <c r="O634" s="1"/>
  <c r="AH27" l="1"/>
  <c r="AH24"/>
  <c r="T27" l="1"/>
  <c r="T24"/>
  <c r="F14" l="1"/>
  <c r="F16"/>
  <c r="F24"/>
  <c r="K25"/>
  <c r="K27"/>
  <c r="K24"/>
  <c r="J24"/>
  <c r="K26"/>
  <c r="M27" l="1"/>
  <c r="L27"/>
  <c r="M26"/>
  <c r="L26"/>
  <c r="L24"/>
  <c r="M24"/>
  <c r="M25"/>
  <c r="L25"/>
  <c r="R10" l="1"/>
  <c r="R9"/>
  <c r="R8"/>
  <c r="R7"/>
  <c r="R6"/>
  <c r="R5"/>
  <c r="R4"/>
  <c r="R3"/>
  <c r="R2"/>
  <c r="F27"/>
</calcChain>
</file>

<file path=xl/sharedStrings.xml><?xml version="1.0" encoding="utf-8"?>
<sst xmlns="http://schemas.openxmlformats.org/spreadsheetml/2006/main" count="315" uniqueCount="204">
  <si>
    <t>http://ace.hwr.arizona.edu/?page_id=750</t>
  </si>
  <si>
    <t>Age (yrs BP)</t>
  </si>
  <si>
    <r>
      <rPr>
        <b/>
        <sz val="10"/>
        <rFont val="Courier New"/>
        <family val="3"/>
      </rPr>
      <t>Δ</t>
    </r>
    <r>
      <rPr>
        <b/>
        <sz val="10"/>
        <rFont val="Times New Roman"/>
        <family val="1"/>
      </rPr>
      <t>t</t>
    </r>
  </si>
  <si>
    <t>Notes</t>
  </si>
  <si>
    <t>Begin 5</t>
  </si>
  <si>
    <t>5-Center</t>
  </si>
  <si>
    <t>Δt</t>
  </si>
  <si>
    <t>kyr bins</t>
  </si>
  <si>
    <t>Gaps in the</t>
  </si>
  <si>
    <t>data limit</t>
  </si>
  <si>
    <t>this TS to</t>
  </si>
  <si>
    <t>Least Sq:</t>
  </si>
  <si>
    <t>Slope</t>
  </si>
  <si>
    <t>Intercept</t>
  </si>
  <si>
    <t>Last Data Pt.</t>
  </si>
  <si>
    <t>Oxy Observ</t>
  </si>
  <si>
    <t>BP Observ</t>
  </si>
  <si>
    <t>VADM Bin</t>
  </si>
  <si>
    <t>Begin 1545</t>
  </si>
  <si>
    <t>Center 1545</t>
  </si>
  <si>
    <t>Begin 13</t>
  </si>
  <si>
    <t>Center 13</t>
  </si>
  <si>
    <t>Begin 41</t>
  </si>
  <si>
    <t>Center 41</t>
  </si>
  <si>
    <t>VADM Observ</t>
  </si>
  <si>
    <t>AgeBP</t>
  </si>
  <si>
    <t>Y_VADM</t>
  </si>
  <si>
    <t>Cell 418 Age</t>
  </si>
  <si>
    <t>Cell 485 Age</t>
  </si>
  <si>
    <t>Cell 164 Age</t>
  </si>
  <si>
    <t>Cell 57 Age</t>
  </si>
  <si>
    <t>13.9 Model</t>
  </si>
  <si>
    <t>13.9 Correl</t>
  </si>
  <si>
    <t>41.7 Model</t>
  </si>
  <si>
    <t>125 Model</t>
  </si>
  <si>
    <t>125 Correl</t>
  </si>
  <si>
    <t>376 Model</t>
  </si>
  <si>
    <t>Interpolated</t>
  </si>
  <si>
    <t>Cycles</t>
  </si>
  <si>
    <t>53 cycles</t>
  </si>
  <si>
    <t>17 cycles</t>
  </si>
  <si>
    <t>5 cycles</t>
  </si>
  <si>
    <t>Lag (kyr)</t>
  </si>
  <si>
    <t>Toshitsugu Yamazaki and Hirokuni Oda</t>
  </si>
  <si>
    <t>Geochemistry, Geophysics, Geosystems</t>
  </si>
  <si>
    <t>Volume 6, Number 11</t>
  </si>
  <si>
    <t>Q11H20, doi:10.1029/2005GC001001</t>
  </si>
  <si>
    <t>ISSN: 1525-2027</t>
  </si>
  <si>
    <t>remanent magnetization (ARM)) to target oxygen-isotope (d18O) curves.</t>
  </si>
  <si>
    <t>errors, which is indicated by the inconsistency in</t>
  </si>
  <si>
    <t>the amplitude of individual highs and lows. The</t>
  </si>
  <si>
    <t>records also have uncertainty in ages, but within</t>
  </si>
  <si>
    <t>our knowledge, any method of time series analysis</t>
  </si>
  <si>
    <t>assumes no error in time. These factors deteriorate</t>
  </si>
  <si>
    <t>Nov 29, 2005</t>
  </si>
  <si>
    <t>Relative paleointensity records still contain significant</t>
  </si>
  <si>
    <t>the reliability of the results of spectral analysis.</t>
  </si>
  <si>
    <t>The age of the cores is controlled by correlating variations</t>
  </si>
  <si>
    <t>in magnetic concentration (magnetic susceptibility and/or anhysteretic</t>
  </si>
  <si>
    <t>99.9%</t>
  </si>
  <si>
    <t>Cells</t>
  </si>
  <si>
    <t>3-9 BP</t>
  </si>
  <si>
    <t>1-9 BP</t>
  </si>
  <si>
    <t>1-9 Correl</t>
  </si>
  <si>
    <t>3-9 Correl</t>
  </si>
  <si>
    <t>13.9 Avr</t>
  </si>
  <si>
    <t>41.8 Avr</t>
  </si>
  <si>
    <t>90%</t>
  </si>
  <si>
    <t>125 Avr</t>
  </si>
  <si>
    <t>60%</t>
  </si>
  <si>
    <t>Inverted</t>
  </si>
  <si>
    <t>4.64 avr</t>
  </si>
  <si>
    <t>66 cycles</t>
  </si>
  <si>
    <t>no correl</t>
  </si>
  <si>
    <t>24 to 621</t>
  </si>
  <si>
    <t>from 929.632 Ka</t>
  </si>
  <si>
    <t>to 6.238 Ka</t>
  </si>
  <si>
    <t>from 2216.507 Ka</t>
  </si>
  <si>
    <t>11 to 485</t>
  </si>
  <si>
    <t>to 17.065 Ka</t>
  </si>
  <si>
    <t>from 2174.746 Ka</t>
  </si>
  <si>
    <t>to 58.826 Ka</t>
  </si>
  <si>
    <t>26 to 178</t>
  </si>
  <si>
    <t>19 to 64</t>
  </si>
  <si>
    <t>from 2049.461 Ka</t>
  </si>
  <si>
    <t>to 170.190 Ka</t>
  </si>
  <si>
    <t>X</t>
  </si>
  <si>
    <t>Y</t>
  </si>
  <si>
    <t>Red dots mark the times of geomagnetic reversals</t>
  </si>
  <si>
    <t xml:space="preserve">Geochem. Geophys. Geosyst., 6, Q11H20, doi:10.1029/2005GC001001. </t>
  </si>
  <si>
    <t>Citation: Yamazaki, T., and H. Oda (2005).</t>
  </si>
  <si>
    <t>A geomagnetic paleointensity stack between 0.8 and 3.0 Ma from equatorial Pacific sediment cores.</t>
  </si>
  <si>
    <t>Table E10.1.1 – Information about the Yamazaki &amp; Oda PaleoIntensity Time-Series.</t>
  </si>
  <si>
    <t>Description</t>
  </si>
  <si>
    <t>Details for this Time-Series</t>
  </si>
  <si>
    <t>Data Source</t>
  </si>
  <si>
    <t>Brief description of the data</t>
  </si>
  <si>
    <t>Geomagnetic index derived from equatorial Pacific sediment cores.</t>
  </si>
  <si>
    <t>Abbreviated reference</t>
  </si>
  <si>
    <t>Yamazaki &amp; Oda, 2005</t>
  </si>
  <si>
    <t>Details about the data source</t>
  </si>
  <si>
    <t>From the University of Arizona: Age Calculation Engine</t>
  </si>
  <si>
    <t>Original Time-Series</t>
  </si>
  <si>
    <t>Beginning time</t>
  </si>
  <si>
    <t>2.2363 Ma</t>
  </si>
  <si>
    <t>Ending time</t>
  </si>
  <si>
    <t>Present</t>
  </si>
  <si>
    <t>No. of samples (observations)</t>
  </si>
  <si>
    <t>Estimated ages: Mean error</t>
  </si>
  <si>
    <t>35-kyr (inferred)</t>
  </si>
  <si>
    <t>Estimated ages: Minimum error</t>
  </si>
  <si>
    <t>1-kyr (inferred)</t>
  </si>
  <si>
    <t>Estimated ages: Maximum error</t>
  </si>
  <si>
    <t>110-kyr (inferred)</t>
  </si>
  <si>
    <t>Table E10.2.1 – Yamazaki &amp; Oda PaleoIntensity Index: Data Preparation.</t>
  </si>
  <si>
    <t>Preparation Summary</t>
  </si>
  <si>
    <t>Test # 1</t>
  </si>
  <si>
    <t>Test # 2</t>
  </si>
  <si>
    <t>Test # 3</t>
  </si>
  <si>
    <t>Test # 4</t>
  </si>
  <si>
    <t>Data Preparation Steps</t>
  </si>
  <si>
    <t>13.9-kyr</t>
  </si>
  <si>
    <t>41.8-kyr</t>
  </si>
  <si>
    <t>125-kyr</t>
  </si>
  <si>
    <t>376-kyr</t>
  </si>
  <si>
    <t>Bin Sizes for Histogram</t>
  </si>
  <si>
    <t>1.55-kyr</t>
  </si>
  <si>
    <t>4.64-kyr</t>
  </si>
  <si>
    <t>Data Adjustments</t>
  </si>
  <si>
    <t>Band-Pass Filter Used</t>
  </si>
  <si>
    <t>3-9 cell</t>
  </si>
  <si>
    <t>1-9 cell</t>
  </si>
  <si>
    <t>Moving Avr. Indentation</t>
  </si>
  <si>
    <t>4 cell</t>
  </si>
  <si>
    <t>Empty Bins Interpolated</t>
  </si>
  <si>
    <t>Beginning Time of Test</t>
  </si>
  <si>
    <t>930 Ka</t>
  </si>
  <si>
    <t>2217 Ka</t>
  </si>
  <si>
    <t>2175 Ka</t>
  </si>
  <si>
    <t>2049 Ka</t>
  </si>
  <si>
    <t>Ending Time of Test</t>
  </si>
  <si>
    <t>6 Ka</t>
  </si>
  <si>
    <t>17 Ka</t>
  </si>
  <si>
    <t>59 Ka</t>
  </si>
  <si>
    <t>170 Ka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</si>
  <si>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</si>
  <si>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</si>
  <si>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</si>
  <si>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</si>
  <si>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</si>
  <si>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</si>
  <si>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</si>
  <si>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</si>
  <si>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</si>
  <si>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</si>
  <si>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</si>
  <si>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</si>
  <si>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</si>
  <si>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</si>
  <si>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</si>
  <si>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</si>
  <si>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E10.3.1 – Results from Yamazaki &amp; Oda PaleoIntensity Tests.</t>
  </si>
  <si>
    <t>Least Squares Tests</t>
  </si>
  <si>
    <t>Stat. Signif. from p-value</t>
  </si>
  <si>
    <t>N.S.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</si>
  <si>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</si>
  <si>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</si>
  <si>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</si>
  <si>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18.37-kyr</t>
  </si>
  <si>
    <t>32.40-kyr</t>
  </si>
  <si>
    <t>85.06-kyr</t>
  </si>
  <si>
    <t>316.5-kyr</t>
  </si>
  <si>
    <t>p-value</t>
  </si>
  <si>
    <t>Secondary Wavelength</t>
  </si>
  <si>
    <t>9.32-kyr</t>
  </si>
  <si>
    <t>41.45-kyr</t>
  </si>
  <si>
    <t>41.41-kyr</t>
  </si>
  <si>
    <t>---</t>
  </si>
  <si>
    <t>Smoothed Periodogram</t>
  </si>
  <si>
    <t>17.29-kyr</t>
  </si>
  <si>
    <t>32.52-kyr</t>
  </si>
  <si>
    <t>89.03-kyr</t>
  </si>
  <si>
    <t>321.3-kyr</t>
  </si>
  <si>
    <t>Confidence Level</t>
  </si>
  <si>
    <t>Correlation &amp; Lag Tests</t>
  </si>
  <si>
    <t>Correlation with lag</t>
  </si>
  <si>
    <t xml:space="preserve">Offset used with Model </t>
  </si>
  <si>
    <t>-1.8-kyr</t>
  </si>
  <si>
    <t>-2.16-kyr</t>
  </si>
  <si>
    <t>-55.9-kyr</t>
  </si>
  <si>
    <t>15.9-kyr</t>
  </si>
  <si>
    <t>Input data</t>
  </si>
  <si>
    <t>used in</t>
  </si>
  <si>
    <t>periodogram</t>
  </si>
  <si>
    <t>scripts.</t>
  </si>
  <si>
    <t>File Name</t>
  </si>
  <si>
    <t>Yamazaki_a_13-kyr.txt</t>
  </si>
  <si>
    <t>Yamazaki_b_41-kyr.txt</t>
  </si>
  <si>
    <t>Yamazaki_c_125-kyr.txt</t>
  </si>
  <si>
    <t>Yamazaki_d_376-kyr.txt</t>
  </si>
  <si>
    <t>Periodogram for 13.9-kyr test.</t>
  </si>
  <si>
    <t>Periodogram for 376-kyr test.</t>
  </si>
  <si>
    <t>Periodogram for 125-kyr test.</t>
  </si>
  <si>
    <t>Periodogram for 41.8-kyr test.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</si>
</sst>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0.0"/>
    <numFmt numFmtId="167" formatCode="0.0000000"/>
  </numFmts>
  <fonts count="42">
    <font>
      <sz val="10"/>
      <name val="Arial"/>
      <family val="2"/>
    </font>
    <font>
      <sz val="11"/>
      <color theme="1"/>
      <name val="Courier New"/>
      <family val="2"/>
    </font>
    <font>
      <sz val="11"/>
      <color theme="1"/>
      <name val="Courier New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Courier New"/>
      <family val="3"/>
    </font>
    <font>
      <b/>
      <sz val="10"/>
      <color rgb="FFFF0000"/>
      <name val="Times New Roman"/>
      <family val="1"/>
    </font>
    <font>
      <sz val="9"/>
      <name val="Geneva"/>
      <family val="2"/>
    </font>
    <font>
      <sz val="10"/>
      <name val="Arial"/>
      <family val="2"/>
    </font>
    <font>
      <sz val="12"/>
      <name val="宋体"/>
    </font>
    <font>
      <sz val="12"/>
      <name val="Geneva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Helvetica-Narrow"/>
    </font>
    <font>
      <sz val="10"/>
      <name val="Geneva"/>
    </font>
    <font>
      <sz val="10"/>
      <color rgb="FFFF0000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5" fillId="0" borderId="0"/>
    <xf numFmtId="0" fontId="25" fillId="0" borderId="0"/>
    <xf numFmtId="0" fontId="26" fillId="0" borderId="0"/>
    <xf numFmtId="0" fontId="26" fillId="0" borderId="0"/>
    <xf numFmtId="0" fontId="27" fillId="0" borderId="0"/>
    <xf numFmtId="0" fontId="28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9" fillId="0" borderId="0"/>
    <xf numFmtId="0" fontId="28" fillId="0" borderId="0"/>
    <xf numFmtId="0" fontId="25" fillId="0" borderId="0"/>
    <xf numFmtId="0" fontId="26" fillId="0" borderId="0"/>
    <xf numFmtId="0" fontId="31" fillId="0" borderId="0"/>
    <xf numFmtId="0" fontId="26" fillId="0" borderId="0"/>
    <xf numFmtId="0" fontId="25" fillId="0" borderId="0"/>
    <xf numFmtId="0" fontId="32" fillId="0" borderId="0"/>
    <xf numFmtId="0" fontId="26" fillId="0" borderId="0"/>
    <xf numFmtId="0" fontId="25" fillId="0" borderId="0"/>
    <xf numFmtId="0" fontId="1" fillId="0" borderId="0"/>
    <xf numFmtId="0" fontId="30" fillId="0" borderId="0"/>
  </cellStyleXfs>
  <cellXfs count="112">
    <xf numFmtId="0" fontId="0" fillId="0" borderId="0" xfId="0"/>
    <xf numFmtId="1" fontId="0" fillId="0" borderId="0" xfId="0" applyNumberFormat="1"/>
    <xf numFmtId="2" fontId="0" fillId="0" borderId="0" xfId="0" applyNumberFormat="1"/>
    <xf numFmtId="0" fontId="3" fillId="0" borderId="0" xfId="0" applyFont="1"/>
    <xf numFmtId="1" fontId="22" fillId="0" borderId="0" xfId="0" applyNumberFormat="1" applyFont="1"/>
    <xf numFmtId="0" fontId="22" fillId="0" borderId="0" xfId="0" applyFont="1"/>
    <xf numFmtId="165" fontId="22" fillId="0" borderId="0" xfId="0" applyNumberFormat="1" applyFont="1"/>
    <xf numFmtId="0" fontId="22" fillId="33" borderId="0" xfId="0" applyFont="1" applyFill="1"/>
    <xf numFmtId="1" fontId="20" fillId="0" borderId="0" xfId="0" applyNumberFormat="1" applyFont="1"/>
    <xf numFmtId="0" fontId="20" fillId="0" borderId="0" xfId="0" applyFont="1"/>
    <xf numFmtId="166" fontId="22" fillId="0" borderId="0" xfId="0" applyNumberFormat="1" applyFont="1"/>
    <xf numFmtId="166" fontId="20" fillId="0" borderId="0" xfId="0" applyNumberFormat="1" applyFont="1"/>
    <xf numFmtId="166" fontId="21" fillId="0" borderId="0" xfId="43" applyNumberFormat="1" applyFont="1"/>
    <xf numFmtId="166" fontId="20" fillId="0" borderId="0" xfId="0" applyNumberFormat="1" applyFont="1" applyAlignment="1">
      <alignment horizontal="center"/>
    </xf>
    <xf numFmtId="1" fontId="21" fillId="0" borderId="0" xfId="43" applyNumberFormat="1" applyFont="1"/>
    <xf numFmtId="0" fontId="20" fillId="33" borderId="0" xfId="0" applyFont="1" applyFill="1"/>
    <xf numFmtId="165" fontId="21" fillId="0" borderId="0" xfId="43" applyNumberFormat="1" applyFont="1"/>
    <xf numFmtId="0" fontId="22" fillId="0" borderId="0" xfId="49" applyFont="1" applyFill="1"/>
    <xf numFmtId="164" fontId="22" fillId="0" borderId="0" xfId="49" applyNumberFormat="1" applyFont="1" applyFill="1"/>
    <xf numFmtId="164" fontId="20" fillId="0" borderId="0" xfId="50" applyNumberFormat="1" applyFont="1" applyFill="1" applyAlignment="1">
      <alignment horizontal="center"/>
    </xf>
    <xf numFmtId="0" fontId="20" fillId="0" borderId="0" xfId="50" applyFont="1" applyAlignment="1">
      <alignment horizontal="center"/>
    </xf>
    <xf numFmtId="0" fontId="22" fillId="33" borderId="0" xfId="50" applyFont="1" applyFill="1"/>
    <xf numFmtId="164" fontId="20" fillId="0" borderId="0" xfId="50" applyNumberFormat="1" applyFont="1" applyAlignment="1">
      <alignment horizontal="center"/>
    </xf>
    <xf numFmtId="164" fontId="22" fillId="0" borderId="0" xfId="50" applyNumberFormat="1" applyFont="1"/>
    <xf numFmtId="164" fontId="22" fillId="0" borderId="0" xfId="50" applyNumberFormat="1" applyFont="1" applyAlignment="1">
      <alignment horizontal="right"/>
    </xf>
    <xf numFmtId="0" fontId="22" fillId="0" borderId="0" xfId="50" applyFont="1" applyFill="1"/>
    <xf numFmtId="0" fontId="22" fillId="0" borderId="0" xfId="49" applyFont="1"/>
    <xf numFmtId="164" fontId="22" fillId="0" borderId="0" xfId="49" applyNumberFormat="1" applyFont="1"/>
    <xf numFmtId="0" fontId="26" fillId="0" borderId="0" xfId="58"/>
    <xf numFmtId="164" fontId="22" fillId="0" borderId="0" xfId="58" applyNumberFormat="1" applyFont="1"/>
    <xf numFmtId="0" fontId="22" fillId="0" borderId="0" xfId="58" applyFont="1" applyFill="1"/>
    <xf numFmtId="0" fontId="20" fillId="0" borderId="0" xfId="58" applyFont="1" applyFill="1"/>
    <xf numFmtId="0" fontId="22" fillId="0" borderId="0" xfId="58" applyFont="1" applyFill="1" applyAlignment="1">
      <alignment horizontal="left"/>
    </xf>
    <xf numFmtId="1" fontId="22" fillId="0" borderId="0" xfId="58" applyNumberFormat="1" applyFont="1" applyFill="1" applyAlignment="1">
      <alignment horizontal="left"/>
    </xf>
    <xf numFmtId="167" fontId="22" fillId="0" borderId="0" xfId="58" applyNumberFormat="1" applyFont="1" applyFill="1" applyAlignment="1">
      <alignment horizontal="left"/>
    </xf>
    <xf numFmtId="0" fontId="20" fillId="0" borderId="0" xfId="50" applyFont="1" applyFill="1"/>
    <xf numFmtId="164" fontId="22" fillId="0" borderId="0" xfId="50" applyNumberFormat="1" applyFont="1" applyFill="1"/>
    <xf numFmtId="164" fontId="20" fillId="0" borderId="0" xfId="50" applyNumberFormat="1" applyFont="1" applyFill="1"/>
    <xf numFmtId="1" fontId="22" fillId="0" borderId="0" xfId="50" applyNumberFormat="1" applyFont="1" applyFill="1"/>
    <xf numFmtId="165" fontId="20" fillId="0" borderId="0" xfId="0" applyNumberFormat="1" applyFont="1" applyAlignment="1">
      <alignment horizontal="right"/>
    </xf>
    <xf numFmtId="164" fontId="22" fillId="0" borderId="0" xfId="0" applyNumberFormat="1" applyFont="1"/>
    <xf numFmtId="164" fontId="22" fillId="0" borderId="0" xfId="58" applyNumberFormat="1" applyFont="1" applyAlignment="1">
      <alignment horizontal="left"/>
    </xf>
    <xf numFmtId="164" fontId="22" fillId="0" borderId="0" xfId="0" applyNumberFormat="1" applyFont="1" applyAlignment="1">
      <alignment horizontal="left"/>
    </xf>
    <xf numFmtId="1" fontId="20" fillId="0" borderId="0" xfId="50" applyNumberFormat="1" applyFont="1" applyFill="1"/>
    <xf numFmtId="1" fontId="20" fillId="0" borderId="0" xfId="50" applyNumberFormat="1" applyFont="1" applyFill="1" applyAlignment="1">
      <alignment horizontal="center"/>
    </xf>
    <xf numFmtId="1" fontId="22" fillId="0" borderId="0" xfId="50" applyNumberFormat="1" applyFont="1" applyFill="1" applyAlignment="1">
      <alignment horizontal="center"/>
    </xf>
    <xf numFmtId="164" fontId="24" fillId="0" borderId="0" xfId="50" applyNumberFormat="1" applyFont="1" applyFill="1"/>
    <xf numFmtId="0" fontId="0" fillId="0" borderId="0" xfId="58" applyFont="1"/>
    <xf numFmtId="0" fontId="26" fillId="0" borderId="0" xfId="58" applyAlignment="1">
      <alignment horizontal="left"/>
    </xf>
    <xf numFmtId="164" fontId="22" fillId="0" borderId="0" xfId="5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22" fillId="0" borderId="0" xfId="50" applyNumberFormat="1" applyFont="1" applyFill="1" applyAlignment="1">
      <alignment horizontal="right"/>
    </xf>
    <xf numFmtId="164" fontId="24" fillId="0" borderId="0" xfId="0" applyNumberFormat="1" applyFont="1"/>
    <xf numFmtId="1" fontId="24" fillId="0" borderId="0" xfId="50" applyNumberFormat="1" applyFont="1" applyFill="1" applyAlignment="1">
      <alignment horizontal="center"/>
    </xf>
    <xf numFmtId="1" fontId="24" fillId="0" borderId="0" xfId="50" applyNumberFormat="1" applyFont="1" applyFill="1"/>
    <xf numFmtId="164" fontId="20" fillId="0" borderId="0" xfId="50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22" fillId="0" borderId="0" xfId="50" quotePrefix="1" applyNumberFormat="1" applyFont="1" applyFill="1" applyAlignment="1">
      <alignment horizontal="right"/>
    </xf>
    <xf numFmtId="164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10" fontId="20" fillId="0" borderId="0" xfId="0" applyNumberFormat="1" applyFont="1" applyAlignment="1">
      <alignment horizontal="right"/>
    </xf>
    <xf numFmtId="15" fontId="0" fillId="0" borderId="0" xfId="0" quotePrefix="1" applyNumberFormat="1"/>
    <xf numFmtId="164" fontId="20" fillId="0" borderId="0" xfId="50" applyNumberFormat="1" applyFont="1"/>
    <xf numFmtId="164" fontId="33" fillId="0" borderId="0" xfId="49" applyNumberFormat="1" applyFont="1" applyFill="1"/>
    <xf numFmtId="164" fontId="33" fillId="0" borderId="0" xfId="49" applyNumberFormat="1" applyFont="1"/>
    <xf numFmtId="1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5" fillId="0" borderId="0" xfId="0" applyFont="1" applyAlignment="1">
      <alignment horizontal="justify"/>
    </xf>
    <xf numFmtId="0" fontId="37" fillId="0" borderId="10" xfId="0" applyFont="1" applyBorder="1"/>
    <xf numFmtId="0" fontId="37" fillId="0" borderId="11" xfId="0" applyFont="1" applyBorder="1"/>
    <xf numFmtId="0" fontId="37" fillId="34" borderId="12" xfId="0" applyFont="1" applyFill="1" applyBorder="1"/>
    <xf numFmtId="0" fontId="34" fillId="34" borderId="13" xfId="0" applyFont="1" applyFill="1" applyBorder="1"/>
    <xf numFmtId="0" fontId="37" fillId="34" borderId="13" xfId="0" applyFont="1" applyFill="1" applyBorder="1"/>
    <xf numFmtId="0" fontId="37" fillId="0" borderId="12" xfId="0" applyFont="1" applyBorder="1"/>
    <xf numFmtId="0" fontId="34" fillId="0" borderId="13" xfId="0" applyFont="1" applyBorder="1"/>
    <xf numFmtId="0" fontId="38" fillId="0" borderId="12" xfId="0" applyFont="1" applyBorder="1"/>
    <xf numFmtId="0" fontId="38" fillId="0" borderId="13" xfId="0" applyFont="1" applyBorder="1"/>
    <xf numFmtId="0" fontId="39" fillId="0" borderId="13" xfId="0" applyFont="1" applyBorder="1"/>
    <xf numFmtId="0" fontId="38" fillId="34" borderId="12" xfId="0" applyFont="1" applyFill="1" applyBorder="1"/>
    <xf numFmtId="0" fontId="38" fillId="34" borderId="13" xfId="0" applyFont="1" applyFill="1" applyBorder="1"/>
    <xf numFmtId="0" fontId="38" fillId="0" borderId="14" xfId="0" applyFont="1" applyBorder="1"/>
    <xf numFmtId="0" fontId="38" fillId="0" borderId="15" xfId="0" applyFont="1" applyBorder="1"/>
    <xf numFmtId="3" fontId="38" fillId="0" borderId="13" xfId="0" applyNumberFormat="1" applyFont="1" applyBorder="1" applyAlignment="1">
      <alignment horizontal="left"/>
    </xf>
    <xf numFmtId="0" fontId="36" fillId="0" borderId="0" xfId="0" applyFont="1" applyAlignment="1">
      <alignment horizontal="left"/>
    </xf>
    <xf numFmtId="0" fontId="37" fillId="0" borderId="16" xfId="0" applyFont="1" applyBorder="1" applyAlignment="1">
      <alignment horizontal="right"/>
    </xf>
    <xf numFmtId="0" fontId="37" fillId="0" borderId="16" xfId="0" applyFont="1" applyBorder="1" applyAlignment="1">
      <alignment horizontal="right" vertical="top" wrapText="1"/>
    </xf>
    <xf numFmtId="0" fontId="34" fillId="0" borderId="11" xfId="0" applyFont="1" applyBorder="1"/>
    <xf numFmtId="0" fontId="34" fillId="34" borderId="17" xfId="0" applyFont="1" applyFill="1" applyBorder="1"/>
    <xf numFmtId="0" fontId="37" fillId="34" borderId="17" xfId="0" applyFont="1" applyFill="1" applyBorder="1" applyAlignment="1">
      <alignment horizontal="right" vertical="top" wrapText="1"/>
    </xf>
    <xf numFmtId="0" fontId="37" fillId="0" borderId="17" xfId="0" applyFont="1" applyBorder="1" applyAlignment="1">
      <alignment horizontal="right"/>
    </xf>
    <xf numFmtId="0" fontId="37" fillId="0" borderId="17" xfId="0" applyFont="1" applyBorder="1" applyAlignment="1">
      <alignment horizontal="right" vertical="top" wrapText="1"/>
    </xf>
    <xf numFmtId="0" fontId="38" fillId="0" borderId="17" xfId="0" applyFont="1" applyBorder="1" applyAlignment="1">
      <alignment horizontal="right"/>
    </xf>
    <xf numFmtId="0" fontId="38" fillId="0" borderId="17" xfId="0" applyFont="1" applyBorder="1" applyAlignment="1">
      <alignment horizontal="right" wrapText="1"/>
    </xf>
    <xf numFmtId="0" fontId="38" fillId="0" borderId="17" xfId="0" applyFont="1" applyBorder="1" applyAlignment="1">
      <alignment horizontal="right" vertical="top" wrapText="1"/>
    </xf>
    <xf numFmtId="0" fontId="38" fillId="34" borderId="17" xfId="0" applyFont="1" applyFill="1" applyBorder="1" applyAlignment="1">
      <alignment horizontal="right" vertical="top" wrapText="1"/>
    </xf>
    <xf numFmtId="0" fontId="38" fillId="0" borderId="18" xfId="0" applyFont="1" applyBorder="1" applyAlignment="1">
      <alignment horizontal="right"/>
    </xf>
    <xf numFmtId="0" fontId="38" fillId="0" borderId="18" xfId="0" applyFont="1" applyBorder="1" applyAlignment="1">
      <alignment horizontal="right" vertical="top" wrapText="1"/>
    </xf>
    <xf numFmtId="0" fontId="34" fillId="0" borderId="15" xfId="0" applyFont="1" applyBorder="1"/>
    <xf numFmtId="0" fontId="37" fillId="0" borderId="16" xfId="0" applyFont="1" applyBorder="1" applyAlignment="1">
      <alignment vertical="top" wrapText="1"/>
    </xf>
    <xf numFmtId="0" fontId="37" fillId="34" borderId="17" xfId="0" applyFont="1" applyFill="1" applyBorder="1" applyAlignment="1">
      <alignment vertical="top" wrapText="1"/>
    </xf>
    <xf numFmtId="0" fontId="38" fillId="0" borderId="17" xfId="0" applyFont="1" applyBorder="1" applyAlignment="1">
      <alignment vertical="top" wrapText="1"/>
    </xf>
    <xf numFmtId="10" fontId="38" fillId="0" borderId="17" xfId="0" applyNumberFormat="1" applyFont="1" applyBorder="1" applyAlignment="1">
      <alignment horizontal="right" vertical="top" wrapText="1"/>
    </xf>
    <xf numFmtId="9" fontId="38" fillId="0" borderId="17" xfId="0" applyNumberFormat="1" applyFont="1" applyBorder="1" applyAlignment="1">
      <alignment horizontal="right" vertical="top" wrapText="1"/>
    </xf>
    <xf numFmtId="0" fontId="34" fillId="0" borderId="17" xfId="0" applyFont="1" applyBorder="1"/>
    <xf numFmtId="0" fontId="38" fillId="34" borderId="17" xfId="0" applyFont="1" applyFill="1" applyBorder="1" applyAlignment="1">
      <alignment horizontal="right" wrapText="1"/>
    </xf>
    <xf numFmtId="9" fontId="38" fillId="0" borderId="17" xfId="0" applyNumberFormat="1" applyFont="1" applyBorder="1" applyAlignment="1">
      <alignment horizontal="right" wrapText="1"/>
    </xf>
    <xf numFmtId="0" fontId="35" fillId="0" borderId="17" xfId="0" applyFont="1" applyBorder="1" applyAlignment="1">
      <alignment horizontal="right" vertical="top"/>
    </xf>
    <xf numFmtId="0" fontId="35" fillId="0" borderId="17" xfId="0" applyFont="1" applyBorder="1" applyAlignment="1">
      <alignment horizontal="right" vertical="top" wrapText="1"/>
    </xf>
    <xf numFmtId="164" fontId="3" fillId="0" borderId="0" xfId="0" applyNumberFormat="1" applyFont="1"/>
    <xf numFmtId="164" fontId="0" fillId="0" borderId="0" xfId="0" applyNumberFormat="1"/>
    <xf numFmtId="0" fontId="41" fillId="0" borderId="0" xfId="0" applyFont="1"/>
  </cellXfs>
  <cellStyles count="67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2 2" xfId="46"/>
    <cellStyle name="Normal 2 2 2" xfId="51"/>
    <cellStyle name="Normal 2 2 2 2" xfId="53"/>
    <cellStyle name="Normal 2 2 2 3" xfId="61"/>
    <cellStyle name="Normal 2 2 3" xfId="60"/>
    <cellStyle name="Normal 2 3" xfId="47"/>
    <cellStyle name="Normal 2 3 2" xfId="50"/>
    <cellStyle name="Normal 2 4" xfId="59"/>
    <cellStyle name="Normal 3" xfId="43"/>
    <cellStyle name="Normal 3 2" xfId="45"/>
    <cellStyle name="Normal 3 2 2" xfId="52"/>
    <cellStyle name="Normal 3 2 2 2" xfId="54"/>
    <cellStyle name="Normal 3 2 2 3" xfId="64"/>
    <cellStyle name="Normal 3 2 3" xfId="57"/>
    <cellStyle name="Normal 3 2 4" xfId="63"/>
    <cellStyle name="Normal 3 3" xfId="48"/>
    <cellStyle name="Normal 3 4" xfId="62"/>
    <cellStyle name="Normal 4 2" xfId="49"/>
    <cellStyle name="Normal 4 2 2" xfId="56"/>
    <cellStyle name="Normal 4 3" xfId="65"/>
    <cellStyle name="Normal 5" xfId="55"/>
    <cellStyle name="Normal 6" xfId="58"/>
    <cellStyle name="Note 2" xfId="42"/>
    <cellStyle name="Note 3" xfId="44"/>
    <cellStyle name="Output" xfId="10" builtinId="21" customBuiltin="1"/>
    <cellStyle name="Standard_I1-BE-WA" xfId="66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345808758568042"/>
          <c:y val="0.17676851462269524"/>
          <c:w val="0.86663295389009065"/>
          <c:h val="0.59428876733919711"/>
        </c:manualLayout>
      </c:layout>
      <c:scatterChart>
        <c:scatterStyle val="lineMarker"/>
        <c:ser>
          <c:idx val="1"/>
          <c:order val="0"/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Data!$U$3:$U$973</c:f>
              <c:numCache>
                <c:formatCode>0.000</c:formatCode>
                <c:ptCount val="971"/>
                <c:pt idx="0">
                  <c:v>-2255.9489735699572</c:v>
                </c:pt>
                <c:pt idx="1">
                  <c:v>-2251.3087987098711</c:v>
                </c:pt>
                <c:pt idx="2">
                  <c:v>-2246.668623849785</c:v>
                </c:pt>
                <c:pt idx="3">
                  <c:v>-2242.028448989699</c:v>
                </c:pt>
                <c:pt idx="4">
                  <c:v>-2237.3882741296129</c:v>
                </c:pt>
                <c:pt idx="5">
                  <c:v>-2232.7480992695268</c:v>
                </c:pt>
                <c:pt idx="6">
                  <c:v>-2228.1079244094408</c:v>
                </c:pt>
                <c:pt idx="7">
                  <c:v>-2223.4677495493547</c:v>
                </c:pt>
                <c:pt idx="8">
                  <c:v>-2218.8275746892687</c:v>
                </c:pt>
                <c:pt idx="9">
                  <c:v>-2214.1873998291826</c:v>
                </c:pt>
                <c:pt idx="10">
                  <c:v>-2209.5472249690965</c:v>
                </c:pt>
                <c:pt idx="11">
                  <c:v>-2204.9070501090105</c:v>
                </c:pt>
                <c:pt idx="12">
                  <c:v>-2200.2668752489244</c:v>
                </c:pt>
                <c:pt idx="13">
                  <c:v>-2195.6267003888383</c:v>
                </c:pt>
                <c:pt idx="14">
                  <c:v>-2190.9865255287523</c:v>
                </c:pt>
                <c:pt idx="15">
                  <c:v>-2186.3463506686662</c:v>
                </c:pt>
                <c:pt idx="16">
                  <c:v>-2181.7061758085802</c:v>
                </c:pt>
                <c:pt idx="17">
                  <c:v>-2177.0660009484941</c:v>
                </c:pt>
                <c:pt idx="18">
                  <c:v>-2172.425826088408</c:v>
                </c:pt>
                <c:pt idx="19">
                  <c:v>-2167.785651228322</c:v>
                </c:pt>
                <c:pt idx="20">
                  <c:v>-2163.1454763682359</c:v>
                </c:pt>
                <c:pt idx="21">
                  <c:v>-2158.5053015081498</c:v>
                </c:pt>
                <c:pt idx="22">
                  <c:v>-2153.8651266480638</c:v>
                </c:pt>
                <c:pt idx="23">
                  <c:v>-2149.2249517879777</c:v>
                </c:pt>
                <c:pt idx="24">
                  <c:v>-2144.5847769278917</c:v>
                </c:pt>
                <c:pt idx="25">
                  <c:v>-2139.9446020678056</c:v>
                </c:pt>
                <c:pt idx="26">
                  <c:v>-2135.3044272077195</c:v>
                </c:pt>
                <c:pt idx="27">
                  <c:v>-2130.6642523476335</c:v>
                </c:pt>
                <c:pt idx="28">
                  <c:v>-2126.0240774875474</c:v>
                </c:pt>
                <c:pt idx="29">
                  <c:v>-2121.3839026274613</c:v>
                </c:pt>
                <c:pt idx="30">
                  <c:v>-2116.7437277673753</c:v>
                </c:pt>
                <c:pt idx="31">
                  <c:v>-2112.1035529072892</c:v>
                </c:pt>
                <c:pt idx="32">
                  <c:v>-2107.4633780472032</c:v>
                </c:pt>
                <c:pt idx="33">
                  <c:v>-2102.8232031871171</c:v>
                </c:pt>
                <c:pt idx="34">
                  <c:v>-2098.183028327031</c:v>
                </c:pt>
                <c:pt idx="35">
                  <c:v>-2093.542853466945</c:v>
                </c:pt>
                <c:pt idx="36">
                  <c:v>-2088.9026786068589</c:v>
                </c:pt>
                <c:pt idx="37">
                  <c:v>-2084.2625037467728</c:v>
                </c:pt>
                <c:pt idx="38">
                  <c:v>-2079.6223288866868</c:v>
                </c:pt>
                <c:pt idx="39">
                  <c:v>-2074.9821540266007</c:v>
                </c:pt>
                <c:pt idx="40">
                  <c:v>-2070.3419791665146</c:v>
                </c:pt>
                <c:pt idx="41">
                  <c:v>-2065.7018043064286</c:v>
                </c:pt>
                <c:pt idx="42">
                  <c:v>-2061.0616294463425</c:v>
                </c:pt>
                <c:pt idx="43">
                  <c:v>-2056.4214545862565</c:v>
                </c:pt>
                <c:pt idx="44">
                  <c:v>-2051.7812797261704</c:v>
                </c:pt>
                <c:pt idx="45">
                  <c:v>-2047.1411048660843</c:v>
                </c:pt>
                <c:pt idx="46">
                  <c:v>-2042.5009300059983</c:v>
                </c:pt>
                <c:pt idx="47">
                  <c:v>-2037.8607551459122</c:v>
                </c:pt>
                <c:pt idx="48">
                  <c:v>-2033.2205802858261</c:v>
                </c:pt>
                <c:pt idx="49">
                  <c:v>-2028.5804054257401</c:v>
                </c:pt>
                <c:pt idx="50">
                  <c:v>-2023.940230565654</c:v>
                </c:pt>
                <c:pt idx="51">
                  <c:v>-2019.300055705568</c:v>
                </c:pt>
                <c:pt idx="52">
                  <c:v>-2014.6598808454819</c:v>
                </c:pt>
                <c:pt idx="53">
                  <c:v>-2010.0197059853958</c:v>
                </c:pt>
                <c:pt idx="54">
                  <c:v>-2005.3795311253098</c:v>
                </c:pt>
                <c:pt idx="55">
                  <c:v>-2000.7393562652237</c:v>
                </c:pt>
                <c:pt idx="56">
                  <c:v>-1996.0991814051376</c:v>
                </c:pt>
                <c:pt idx="57">
                  <c:v>-1991.4590065450516</c:v>
                </c:pt>
                <c:pt idx="58">
                  <c:v>-1986.8188316849655</c:v>
                </c:pt>
                <c:pt idx="59">
                  <c:v>-1982.1786568248795</c:v>
                </c:pt>
                <c:pt idx="60">
                  <c:v>-1977.5384819647934</c:v>
                </c:pt>
                <c:pt idx="61">
                  <c:v>-1972.8983071047073</c:v>
                </c:pt>
                <c:pt idx="62">
                  <c:v>-1968.2581322446213</c:v>
                </c:pt>
                <c:pt idx="63">
                  <c:v>-1963.6179573845352</c:v>
                </c:pt>
                <c:pt idx="64">
                  <c:v>-1958.9777825244491</c:v>
                </c:pt>
                <c:pt idx="65">
                  <c:v>-1954.3376076643631</c:v>
                </c:pt>
                <c:pt idx="66">
                  <c:v>-1949.697432804277</c:v>
                </c:pt>
                <c:pt idx="67">
                  <c:v>-1945.057257944191</c:v>
                </c:pt>
                <c:pt idx="68">
                  <c:v>-1940.4170830841049</c:v>
                </c:pt>
                <c:pt idx="69">
                  <c:v>-1935.7769082240188</c:v>
                </c:pt>
                <c:pt idx="70">
                  <c:v>-1931.1367333639328</c:v>
                </c:pt>
                <c:pt idx="71">
                  <c:v>-1926.4965585038467</c:v>
                </c:pt>
                <c:pt idx="72">
                  <c:v>-1921.8563836437606</c:v>
                </c:pt>
                <c:pt idx="73">
                  <c:v>-1917.2162087836746</c:v>
                </c:pt>
                <c:pt idx="74">
                  <c:v>-1912.5760339235885</c:v>
                </c:pt>
                <c:pt idx="75">
                  <c:v>-1907.9358590635024</c:v>
                </c:pt>
                <c:pt idx="76">
                  <c:v>-1903.2956842034164</c:v>
                </c:pt>
                <c:pt idx="77">
                  <c:v>-1898.6555093433303</c:v>
                </c:pt>
                <c:pt idx="78">
                  <c:v>-1894.0153344832443</c:v>
                </c:pt>
                <c:pt idx="79">
                  <c:v>-1889.3751596231582</c:v>
                </c:pt>
                <c:pt idx="80">
                  <c:v>-1884.7349847630721</c:v>
                </c:pt>
                <c:pt idx="81">
                  <c:v>-1880.0948099029861</c:v>
                </c:pt>
                <c:pt idx="82">
                  <c:v>-1875.4546350429</c:v>
                </c:pt>
                <c:pt idx="83">
                  <c:v>-1870.8144601828139</c:v>
                </c:pt>
                <c:pt idx="84">
                  <c:v>-1866.1742853227279</c:v>
                </c:pt>
                <c:pt idx="85">
                  <c:v>-1861.5341104626418</c:v>
                </c:pt>
                <c:pt idx="86">
                  <c:v>-1856.8939356025558</c:v>
                </c:pt>
                <c:pt idx="87">
                  <c:v>-1852.2537607424697</c:v>
                </c:pt>
                <c:pt idx="88">
                  <c:v>-1847.6135858823836</c:v>
                </c:pt>
                <c:pt idx="89">
                  <c:v>-1842.9734110222976</c:v>
                </c:pt>
                <c:pt idx="90">
                  <c:v>-1838.3332361622115</c:v>
                </c:pt>
                <c:pt idx="91">
                  <c:v>-1833.6930613021254</c:v>
                </c:pt>
                <c:pt idx="92">
                  <c:v>-1829.0528864420394</c:v>
                </c:pt>
                <c:pt idx="93">
                  <c:v>-1824.4127115819533</c:v>
                </c:pt>
                <c:pt idx="94">
                  <c:v>-1819.7725367218673</c:v>
                </c:pt>
                <c:pt idx="95">
                  <c:v>-1815.1323618617812</c:v>
                </c:pt>
                <c:pt idx="96">
                  <c:v>-1810.4921870016951</c:v>
                </c:pt>
                <c:pt idx="97">
                  <c:v>-1805.8520121416091</c:v>
                </c:pt>
                <c:pt idx="98">
                  <c:v>-1801.211837281523</c:v>
                </c:pt>
                <c:pt idx="99">
                  <c:v>-1796.5716624214369</c:v>
                </c:pt>
                <c:pt idx="100">
                  <c:v>-1791.9314875613509</c:v>
                </c:pt>
                <c:pt idx="101">
                  <c:v>-1787.2913127012648</c:v>
                </c:pt>
                <c:pt idx="102">
                  <c:v>-1782.6511378411788</c:v>
                </c:pt>
                <c:pt idx="103">
                  <c:v>-1778.0109629810927</c:v>
                </c:pt>
                <c:pt idx="104">
                  <c:v>-1773.3707881210066</c:v>
                </c:pt>
                <c:pt idx="105">
                  <c:v>-1768.7306132609206</c:v>
                </c:pt>
                <c:pt idx="106">
                  <c:v>-1764.0904384008345</c:v>
                </c:pt>
                <c:pt idx="107">
                  <c:v>-1759.4502635407484</c:v>
                </c:pt>
                <c:pt idx="108">
                  <c:v>-1754.8100886806624</c:v>
                </c:pt>
                <c:pt idx="109">
                  <c:v>-1750.1699138205763</c:v>
                </c:pt>
                <c:pt idx="110">
                  <c:v>-1745.5297389604902</c:v>
                </c:pt>
                <c:pt idx="111">
                  <c:v>-1740.8895641004042</c:v>
                </c:pt>
                <c:pt idx="112">
                  <c:v>-1736.2493892403181</c:v>
                </c:pt>
                <c:pt idx="113">
                  <c:v>-1731.6092143802321</c:v>
                </c:pt>
                <c:pt idx="114">
                  <c:v>-1726.969039520146</c:v>
                </c:pt>
                <c:pt idx="115">
                  <c:v>-1722.3288646600599</c:v>
                </c:pt>
                <c:pt idx="116">
                  <c:v>-1717.6886897999739</c:v>
                </c:pt>
                <c:pt idx="117">
                  <c:v>-1713.0485149398878</c:v>
                </c:pt>
                <c:pt idx="118">
                  <c:v>-1708.4083400798017</c:v>
                </c:pt>
                <c:pt idx="119">
                  <c:v>-1703.7681652197157</c:v>
                </c:pt>
                <c:pt idx="120">
                  <c:v>-1699.1279903596296</c:v>
                </c:pt>
                <c:pt idx="121">
                  <c:v>-1694.4878154995436</c:v>
                </c:pt>
                <c:pt idx="122">
                  <c:v>-1689.8476406394575</c:v>
                </c:pt>
                <c:pt idx="123">
                  <c:v>-1685.2074657793714</c:v>
                </c:pt>
                <c:pt idx="124">
                  <c:v>-1680.5672909192854</c:v>
                </c:pt>
                <c:pt idx="125">
                  <c:v>-1675.9271160591993</c:v>
                </c:pt>
                <c:pt idx="126">
                  <c:v>-1671.2869411991132</c:v>
                </c:pt>
                <c:pt idx="127">
                  <c:v>-1666.6467663390272</c:v>
                </c:pt>
                <c:pt idx="128">
                  <c:v>-1662.0065914789411</c:v>
                </c:pt>
                <c:pt idx="129">
                  <c:v>-1657.3664166188551</c:v>
                </c:pt>
                <c:pt idx="130">
                  <c:v>-1652.726241758769</c:v>
                </c:pt>
                <c:pt idx="131">
                  <c:v>-1648.0860668986829</c:v>
                </c:pt>
                <c:pt idx="132">
                  <c:v>-1643.4458920385969</c:v>
                </c:pt>
                <c:pt idx="133">
                  <c:v>-1638.8057171785108</c:v>
                </c:pt>
                <c:pt idx="134">
                  <c:v>-1634.1655423184247</c:v>
                </c:pt>
                <c:pt idx="135">
                  <c:v>-1629.5253674583387</c:v>
                </c:pt>
                <c:pt idx="136">
                  <c:v>-1624.8851925982526</c:v>
                </c:pt>
                <c:pt idx="137">
                  <c:v>-1620.2450177381666</c:v>
                </c:pt>
                <c:pt idx="138">
                  <c:v>-1615.6048428780805</c:v>
                </c:pt>
                <c:pt idx="139">
                  <c:v>-1610.9646680179944</c:v>
                </c:pt>
                <c:pt idx="140">
                  <c:v>-1606.3244931579084</c:v>
                </c:pt>
                <c:pt idx="141">
                  <c:v>-1601.6843182978223</c:v>
                </c:pt>
                <c:pt idx="142">
                  <c:v>-1597.0441434377362</c:v>
                </c:pt>
                <c:pt idx="143">
                  <c:v>-1592.4039685776502</c:v>
                </c:pt>
                <c:pt idx="144">
                  <c:v>-1587.7637937175641</c:v>
                </c:pt>
                <c:pt idx="145">
                  <c:v>-1583.123618857478</c:v>
                </c:pt>
                <c:pt idx="146">
                  <c:v>-1578.483443997392</c:v>
                </c:pt>
                <c:pt idx="147">
                  <c:v>-1573.8432691373059</c:v>
                </c:pt>
                <c:pt idx="148">
                  <c:v>-1569.2030942772199</c:v>
                </c:pt>
                <c:pt idx="149">
                  <c:v>-1564.5629194171338</c:v>
                </c:pt>
                <c:pt idx="150">
                  <c:v>-1559.9227445570477</c:v>
                </c:pt>
                <c:pt idx="151">
                  <c:v>-1555.2825696969617</c:v>
                </c:pt>
                <c:pt idx="152">
                  <c:v>-1550.6423948368756</c:v>
                </c:pt>
                <c:pt idx="153">
                  <c:v>-1546.0022199767895</c:v>
                </c:pt>
                <c:pt idx="154">
                  <c:v>-1541.3620451167035</c:v>
                </c:pt>
                <c:pt idx="155">
                  <c:v>-1536.7218702566174</c:v>
                </c:pt>
                <c:pt idx="156">
                  <c:v>-1532.0816953965314</c:v>
                </c:pt>
                <c:pt idx="157">
                  <c:v>-1527.4415205364453</c:v>
                </c:pt>
                <c:pt idx="158">
                  <c:v>-1522.8013456763592</c:v>
                </c:pt>
                <c:pt idx="159">
                  <c:v>-1518.1611708162732</c:v>
                </c:pt>
                <c:pt idx="160">
                  <c:v>-1513.5209959561871</c:v>
                </c:pt>
                <c:pt idx="161">
                  <c:v>-1508.880821096101</c:v>
                </c:pt>
                <c:pt idx="162">
                  <c:v>-1504.240646236015</c:v>
                </c:pt>
                <c:pt idx="163">
                  <c:v>-1499.6004713759289</c:v>
                </c:pt>
                <c:pt idx="164">
                  <c:v>-1494.9602965158429</c:v>
                </c:pt>
                <c:pt idx="165">
                  <c:v>-1490.3201216557568</c:v>
                </c:pt>
                <c:pt idx="166">
                  <c:v>-1485.6799467956707</c:v>
                </c:pt>
                <c:pt idx="167">
                  <c:v>-1481.0397719355847</c:v>
                </c:pt>
                <c:pt idx="168">
                  <c:v>-1476.3995970754986</c:v>
                </c:pt>
                <c:pt idx="169">
                  <c:v>-1471.7594222154125</c:v>
                </c:pt>
                <c:pt idx="170">
                  <c:v>-1467.1192473553265</c:v>
                </c:pt>
                <c:pt idx="171">
                  <c:v>-1462.4790724952404</c:v>
                </c:pt>
                <c:pt idx="172">
                  <c:v>-1457.8388976351544</c:v>
                </c:pt>
                <c:pt idx="173">
                  <c:v>-1453.1987227750683</c:v>
                </c:pt>
                <c:pt idx="174">
                  <c:v>-1448.5585479149822</c:v>
                </c:pt>
                <c:pt idx="175">
                  <c:v>-1443.9183730548962</c:v>
                </c:pt>
                <c:pt idx="176">
                  <c:v>-1439.2781981948101</c:v>
                </c:pt>
                <c:pt idx="177">
                  <c:v>-1434.638023334724</c:v>
                </c:pt>
                <c:pt idx="178">
                  <c:v>-1429.997848474638</c:v>
                </c:pt>
                <c:pt idx="179">
                  <c:v>-1425.3576736145519</c:v>
                </c:pt>
                <c:pt idx="180">
                  <c:v>-1420.7174987544659</c:v>
                </c:pt>
                <c:pt idx="181">
                  <c:v>-1416.0773238943798</c:v>
                </c:pt>
                <c:pt idx="182">
                  <c:v>-1411.4371490342937</c:v>
                </c:pt>
                <c:pt idx="183">
                  <c:v>-1406.7969741742077</c:v>
                </c:pt>
                <c:pt idx="184">
                  <c:v>-1402.1567993141216</c:v>
                </c:pt>
                <c:pt idx="185">
                  <c:v>-1397.5166244540355</c:v>
                </c:pt>
                <c:pt idx="186">
                  <c:v>-1392.8764495939495</c:v>
                </c:pt>
                <c:pt idx="187">
                  <c:v>-1388.2362747338634</c:v>
                </c:pt>
                <c:pt idx="188">
                  <c:v>-1383.5960998737773</c:v>
                </c:pt>
                <c:pt idx="189">
                  <c:v>-1378.9559250136913</c:v>
                </c:pt>
                <c:pt idx="190">
                  <c:v>-1374.3157501536052</c:v>
                </c:pt>
                <c:pt idx="191">
                  <c:v>-1369.6755752935192</c:v>
                </c:pt>
                <c:pt idx="192">
                  <c:v>-1365.0354004334331</c:v>
                </c:pt>
                <c:pt idx="193">
                  <c:v>-1360.395225573347</c:v>
                </c:pt>
                <c:pt idx="194">
                  <c:v>-1355.755050713261</c:v>
                </c:pt>
                <c:pt idx="195">
                  <c:v>-1351.1148758531749</c:v>
                </c:pt>
                <c:pt idx="196">
                  <c:v>-1346.4747009930888</c:v>
                </c:pt>
                <c:pt idx="197">
                  <c:v>-1341.8345261330028</c:v>
                </c:pt>
                <c:pt idx="198">
                  <c:v>-1337.1943512729167</c:v>
                </c:pt>
                <c:pt idx="199">
                  <c:v>-1332.5541764128307</c:v>
                </c:pt>
                <c:pt idx="200">
                  <c:v>-1327.9140015527446</c:v>
                </c:pt>
                <c:pt idx="201">
                  <c:v>-1323.2738266926585</c:v>
                </c:pt>
                <c:pt idx="202">
                  <c:v>-1318.6336518325725</c:v>
                </c:pt>
                <c:pt idx="203">
                  <c:v>-1313.9934769724864</c:v>
                </c:pt>
                <c:pt idx="204">
                  <c:v>-1309.3533021124003</c:v>
                </c:pt>
                <c:pt idx="205">
                  <c:v>-1304.7131272523143</c:v>
                </c:pt>
                <c:pt idx="206">
                  <c:v>-1300.0729523922282</c:v>
                </c:pt>
                <c:pt idx="207">
                  <c:v>-1295.4327775321422</c:v>
                </c:pt>
                <c:pt idx="208">
                  <c:v>-1290.7926026720561</c:v>
                </c:pt>
                <c:pt idx="209">
                  <c:v>-1286.15242781197</c:v>
                </c:pt>
                <c:pt idx="210">
                  <c:v>-1281.512252951884</c:v>
                </c:pt>
                <c:pt idx="211">
                  <c:v>-1276.8720780917979</c:v>
                </c:pt>
                <c:pt idx="212">
                  <c:v>-1272.2319032317118</c:v>
                </c:pt>
                <c:pt idx="213">
                  <c:v>-1267.5917283716258</c:v>
                </c:pt>
                <c:pt idx="214">
                  <c:v>-1262.9515535115397</c:v>
                </c:pt>
                <c:pt idx="215">
                  <c:v>-1258.3113786514537</c:v>
                </c:pt>
                <c:pt idx="216">
                  <c:v>-1253.6712037913676</c:v>
                </c:pt>
                <c:pt idx="217">
                  <c:v>-1249.0310289312815</c:v>
                </c:pt>
                <c:pt idx="218">
                  <c:v>-1244.3908540711955</c:v>
                </c:pt>
                <c:pt idx="219">
                  <c:v>-1239.7506792111094</c:v>
                </c:pt>
                <c:pt idx="220">
                  <c:v>-1235.1105043510233</c:v>
                </c:pt>
                <c:pt idx="221">
                  <c:v>-1230.4703294909373</c:v>
                </c:pt>
                <c:pt idx="222">
                  <c:v>-1225.8301546308512</c:v>
                </c:pt>
                <c:pt idx="223">
                  <c:v>-1221.1899797707651</c:v>
                </c:pt>
                <c:pt idx="224">
                  <c:v>-1216.5498049106791</c:v>
                </c:pt>
                <c:pt idx="225">
                  <c:v>-1211.909630050593</c:v>
                </c:pt>
                <c:pt idx="226">
                  <c:v>-1207.269455190507</c:v>
                </c:pt>
                <c:pt idx="227">
                  <c:v>-1202.6292803304209</c:v>
                </c:pt>
                <c:pt idx="228">
                  <c:v>-1197.9891054703348</c:v>
                </c:pt>
                <c:pt idx="229">
                  <c:v>-1193.3489306102488</c:v>
                </c:pt>
                <c:pt idx="230">
                  <c:v>-1188.7087557501627</c:v>
                </c:pt>
                <c:pt idx="231">
                  <c:v>-1184.0685808900766</c:v>
                </c:pt>
                <c:pt idx="232">
                  <c:v>-1179.4284060299906</c:v>
                </c:pt>
                <c:pt idx="233">
                  <c:v>-1174.7882311699045</c:v>
                </c:pt>
                <c:pt idx="234">
                  <c:v>-1170.1480563098185</c:v>
                </c:pt>
                <c:pt idx="235">
                  <c:v>-1165.5078814497324</c:v>
                </c:pt>
                <c:pt idx="236">
                  <c:v>-1160.8677065896463</c:v>
                </c:pt>
                <c:pt idx="237">
                  <c:v>-1156.2275317295603</c:v>
                </c:pt>
                <c:pt idx="238">
                  <c:v>-1151.5873568694742</c:v>
                </c:pt>
                <c:pt idx="239">
                  <c:v>-1146.9471820093881</c:v>
                </c:pt>
                <c:pt idx="240">
                  <c:v>-1142.3070071493021</c:v>
                </c:pt>
                <c:pt idx="241">
                  <c:v>-1137.666832289216</c:v>
                </c:pt>
                <c:pt idx="242">
                  <c:v>-1133.02665742913</c:v>
                </c:pt>
                <c:pt idx="243">
                  <c:v>-1128.3864825690439</c:v>
                </c:pt>
                <c:pt idx="244">
                  <c:v>-1123.7463077089578</c:v>
                </c:pt>
                <c:pt idx="245">
                  <c:v>-1119.1061328488718</c:v>
                </c:pt>
                <c:pt idx="246">
                  <c:v>-1114.4659579887857</c:v>
                </c:pt>
                <c:pt idx="247">
                  <c:v>-1109.8257831286996</c:v>
                </c:pt>
                <c:pt idx="248">
                  <c:v>-1105.1856082686136</c:v>
                </c:pt>
                <c:pt idx="249">
                  <c:v>-1100.5454334085275</c:v>
                </c:pt>
                <c:pt idx="250">
                  <c:v>-1095.9052585484415</c:v>
                </c:pt>
                <c:pt idx="251">
                  <c:v>-1091.2650836883554</c:v>
                </c:pt>
                <c:pt idx="252">
                  <c:v>-1086.6249088282693</c:v>
                </c:pt>
                <c:pt idx="253">
                  <c:v>-1081.9847339681833</c:v>
                </c:pt>
                <c:pt idx="254">
                  <c:v>-1077.3445591080972</c:v>
                </c:pt>
                <c:pt idx="255">
                  <c:v>-1072.7043842480111</c:v>
                </c:pt>
                <c:pt idx="256">
                  <c:v>-1068.0642093879251</c:v>
                </c:pt>
                <c:pt idx="257">
                  <c:v>-1063.424034527839</c:v>
                </c:pt>
                <c:pt idx="258">
                  <c:v>-1058.7838596677529</c:v>
                </c:pt>
                <c:pt idx="259">
                  <c:v>-1054.1436848076669</c:v>
                </c:pt>
                <c:pt idx="260">
                  <c:v>-1049.5035099475808</c:v>
                </c:pt>
                <c:pt idx="261">
                  <c:v>-1044.8633350874948</c:v>
                </c:pt>
                <c:pt idx="262">
                  <c:v>-1040.2231602274087</c:v>
                </c:pt>
                <c:pt idx="263">
                  <c:v>-1035.5829853673226</c:v>
                </c:pt>
                <c:pt idx="264">
                  <c:v>-1030.9428105072366</c:v>
                </c:pt>
                <c:pt idx="265">
                  <c:v>-1026.3026356471505</c:v>
                </c:pt>
                <c:pt idx="266">
                  <c:v>-1021.6624607870643</c:v>
                </c:pt>
                <c:pt idx="267">
                  <c:v>-1017.0222859269782</c:v>
                </c:pt>
                <c:pt idx="268">
                  <c:v>-1012.382111066892</c:v>
                </c:pt>
                <c:pt idx="269">
                  <c:v>-1007.7419362068058</c:v>
                </c:pt>
                <c:pt idx="270">
                  <c:v>-1003.1017613467196</c:v>
                </c:pt>
                <c:pt idx="271">
                  <c:v>-998.46158648663345</c:v>
                </c:pt>
                <c:pt idx="272">
                  <c:v>-993.82141162654727</c:v>
                </c:pt>
                <c:pt idx="273">
                  <c:v>-989.1812367664611</c:v>
                </c:pt>
                <c:pt idx="274">
                  <c:v>-984.54106190637492</c:v>
                </c:pt>
                <c:pt idx="275">
                  <c:v>-979.90088704628874</c:v>
                </c:pt>
                <c:pt idx="276">
                  <c:v>-975.26071218620257</c:v>
                </c:pt>
                <c:pt idx="277">
                  <c:v>-970.62053732611639</c:v>
                </c:pt>
                <c:pt idx="278">
                  <c:v>-965.98036246603021</c:v>
                </c:pt>
                <c:pt idx="279">
                  <c:v>-961.34018760594404</c:v>
                </c:pt>
                <c:pt idx="280">
                  <c:v>-956.70001274585786</c:v>
                </c:pt>
                <c:pt idx="281">
                  <c:v>-952.05983788577169</c:v>
                </c:pt>
                <c:pt idx="282">
                  <c:v>-947.41966302568551</c:v>
                </c:pt>
                <c:pt idx="283">
                  <c:v>-942.77948816559933</c:v>
                </c:pt>
                <c:pt idx="284">
                  <c:v>-938.13931330551316</c:v>
                </c:pt>
                <c:pt idx="285">
                  <c:v>-933.49913844542698</c:v>
                </c:pt>
                <c:pt idx="286">
                  <c:v>-928.8589635853408</c:v>
                </c:pt>
                <c:pt idx="287">
                  <c:v>-924.21878872525463</c:v>
                </c:pt>
                <c:pt idx="288">
                  <c:v>-919.57861386516845</c:v>
                </c:pt>
                <c:pt idx="289">
                  <c:v>-914.93843900508227</c:v>
                </c:pt>
                <c:pt idx="290">
                  <c:v>-910.2982641449961</c:v>
                </c:pt>
                <c:pt idx="291">
                  <c:v>-905.65808928490992</c:v>
                </c:pt>
                <c:pt idx="292">
                  <c:v>-901.01791442482374</c:v>
                </c:pt>
                <c:pt idx="293">
                  <c:v>-896.37773956473757</c:v>
                </c:pt>
                <c:pt idx="294">
                  <c:v>-891.73756470465139</c:v>
                </c:pt>
                <c:pt idx="295">
                  <c:v>-887.09738984456521</c:v>
                </c:pt>
                <c:pt idx="296">
                  <c:v>-882.45721498447904</c:v>
                </c:pt>
                <c:pt idx="297">
                  <c:v>-877.81704012439286</c:v>
                </c:pt>
                <c:pt idx="298">
                  <c:v>-873.17686526430668</c:v>
                </c:pt>
                <c:pt idx="299">
                  <c:v>-868.53669040422051</c:v>
                </c:pt>
                <c:pt idx="300">
                  <c:v>-863.89651554413433</c:v>
                </c:pt>
                <c:pt idx="301">
                  <c:v>-859.25634068404815</c:v>
                </c:pt>
                <c:pt idx="302">
                  <c:v>-854.61616582396198</c:v>
                </c:pt>
                <c:pt idx="303">
                  <c:v>-849.9759909638758</c:v>
                </c:pt>
                <c:pt idx="304">
                  <c:v>-845.33581610378963</c:v>
                </c:pt>
                <c:pt idx="305">
                  <c:v>-840.69564124370345</c:v>
                </c:pt>
                <c:pt idx="306">
                  <c:v>-836.05546638361727</c:v>
                </c:pt>
                <c:pt idx="307">
                  <c:v>-831.4152915235311</c:v>
                </c:pt>
                <c:pt idx="308">
                  <c:v>-826.77511666344492</c:v>
                </c:pt>
                <c:pt idx="309">
                  <c:v>-822.13494180335874</c:v>
                </c:pt>
                <c:pt idx="310">
                  <c:v>-817.49476694327257</c:v>
                </c:pt>
                <c:pt idx="311">
                  <c:v>-812.85459208318639</c:v>
                </c:pt>
                <c:pt idx="312">
                  <c:v>-808.21441722310021</c:v>
                </c:pt>
                <c:pt idx="313">
                  <c:v>-803.57424236301404</c:v>
                </c:pt>
                <c:pt idx="314">
                  <c:v>-798.93406750292786</c:v>
                </c:pt>
                <c:pt idx="315">
                  <c:v>-794.29389264284168</c:v>
                </c:pt>
                <c:pt idx="316">
                  <c:v>-789.65371778275551</c:v>
                </c:pt>
                <c:pt idx="317">
                  <c:v>-785.01354292266933</c:v>
                </c:pt>
                <c:pt idx="318">
                  <c:v>-780.37336806258315</c:v>
                </c:pt>
                <c:pt idx="319">
                  <c:v>-775.73319320249698</c:v>
                </c:pt>
                <c:pt idx="320">
                  <c:v>-771.0930183424108</c:v>
                </c:pt>
                <c:pt idx="321">
                  <c:v>-766.45284348232462</c:v>
                </c:pt>
                <c:pt idx="322">
                  <c:v>-761.81266862223845</c:v>
                </c:pt>
                <c:pt idx="323">
                  <c:v>-757.17249376215227</c:v>
                </c:pt>
                <c:pt idx="324">
                  <c:v>-752.53231890206609</c:v>
                </c:pt>
                <c:pt idx="325">
                  <c:v>-747.89214404197992</c:v>
                </c:pt>
                <c:pt idx="326">
                  <c:v>-743.25196918189374</c:v>
                </c:pt>
                <c:pt idx="327">
                  <c:v>-738.61179432180757</c:v>
                </c:pt>
                <c:pt idx="328">
                  <c:v>-733.97161946172139</c:v>
                </c:pt>
                <c:pt idx="329">
                  <c:v>-729.33144460163521</c:v>
                </c:pt>
                <c:pt idx="330">
                  <c:v>-724.69126974154904</c:v>
                </c:pt>
                <c:pt idx="331">
                  <c:v>-720.05109488146286</c:v>
                </c:pt>
                <c:pt idx="332">
                  <c:v>-715.41092002137668</c:v>
                </c:pt>
                <c:pt idx="333">
                  <c:v>-710.77074516129051</c:v>
                </c:pt>
                <c:pt idx="334">
                  <c:v>-706.13057030120433</c:v>
                </c:pt>
                <c:pt idx="335">
                  <c:v>-701.49039544111815</c:v>
                </c:pt>
                <c:pt idx="336">
                  <c:v>-696.85022058103198</c:v>
                </c:pt>
                <c:pt idx="337">
                  <c:v>-692.2100457209458</c:v>
                </c:pt>
                <c:pt idx="338">
                  <c:v>-687.56987086085962</c:v>
                </c:pt>
                <c:pt idx="339">
                  <c:v>-682.92969600077345</c:v>
                </c:pt>
                <c:pt idx="340">
                  <c:v>-678.28952114068727</c:v>
                </c:pt>
                <c:pt idx="341">
                  <c:v>-673.64934628060109</c:v>
                </c:pt>
                <c:pt idx="342">
                  <c:v>-669.00917142051492</c:v>
                </c:pt>
                <c:pt idx="343">
                  <c:v>-664.36899656042874</c:v>
                </c:pt>
                <c:pt idx="344">
                  <c:v>-659.72882170034256</c:v>
                </c:pt>
                <c:pt idx="345">
                  <c:v>-655.08864684025639</c:v>
                </c:pt>
                <c:pt idx="346">
                  <c:v>-650.44847198017021</c:v>
                </c:pt>
                <c:pt idx="347">
                  <c:v>-645.80829712008403</c:v>
                </c:pt>
                <c:pt idx="348">
                  <c:v>-641.16812225999786</c:v>
                </c:pt>
                <c:pt idx="349">
                  <c:v>-636.52794739991168</c:v>
                </c:pt>
                <c:pt idx="350">
                  <c:v>-631.88777253982551</c:v>
                </c:pt>
                <c:pt idx="351">
                  <c:v>-627.24759767973933</c:v>
                </c:pt>
                <c:pt idx="352">
                  <c:v>-622.60742281965315</c:v>
                </c:pt>
                <c:pt idx="353">
                  <c:v>-617.96724795956698</c:v>
                </c:pt>
                <c:pt idx="354">
                  <c:v>-613.3270730994808</c:v>
                </c:pt>
                <c:pt idx="355">
                  <c:v>-608.68689823939462</c:v>
                </c:pt>
                <c:pt idx="356">
                  <c:v>-604.04672337930845</c:v>
                </c:pt>
                <c:pt idx="357">
                  <c:v>-599.40654851922227</c:v>
                </c:pt>
                <c:pt idx="358">
                  <c:v>-594.76637365913609</c:v>
                </c:pt>
                <c:pt idx="359">
                  <c:v>-590.12619879904992</c:v>
                </c:pt>
                <c:pt idx="360">
                  <c:v>-585.48602393896374</c:v>
                </c:pt>
                <c:pt idx="361">
                  <c:v>-580.84584907887756</c:v>
                </c:pt>
                <c:pt idx="362">
                  <c:v>-576.20567421879139</c:v>
                </c:pt>
                <c:pt idx="363">
                  <c:v>-571.56549935870521</c:v>
                </c:pt>
                <c:pt idx="364">
                  <c:v>-566.92532449861903</c:v>
                </c:pt>
                <c:pt idx="365">
                  <c:v>-562.28514963853286</c:v>
                </c:pt>
                <c:pt idx="366">
                  <c:v>-557.64497477844668</c:v>
                </c:pt>
                <c:pt idx="367">
                  <c:v>-553.0047999183605</c:v>
                </c:pt>
                <c:pt idx="368">
                  <c:v>-548.36462505827433</c:v>
                </c:pt>
                <c:pt idx="369">
                  <c:v>-543.72445019818815</c:v>
                </c:pt>
                <c:pt idx="370">
                  <c:v>-539.08427533810197</c:v>
                </c:pt>
                <c:pt idx="371">
                  <c:v>-534.4441004780158</c:v>
                </c:pt>
                <c:pt idx="372">
                  <c:v>-529.80392561792962</c:v>
                </c:pt>
                <c:pt idx="373">
                  <c:v>-525.16375075784345</c:v>
                </c:pt>
                <c:pt idx="374">
                  <c:v>-520.52357589775727</c:v>
                </c:pt>
                <c:pt idx="375">
                  <c:v>-515.88340103767109</c:v>
                </c:pt>
                <c:pt idx="376">
                  <c:v>-511.24322617758492</c:v>
                </c:pt>
                <c:pt idx="377">
                  <c:v>-506.60305131749874</c:v>
                </c:pt>
                <c:pt idx="378">
                  <c:v>-501.96287645741256</c:v>
                </c:pt>
                <c:pt idx="379">
                  <c:v>-497.32270159732639</c:v>
                </c:pt>
                <c:pt idx="380">
                  <c:v>-492.68252673724021</c:v>
                </c:pt>
                <c:pt idx="381">
                  <c:v>-488.04235187715403</c:v>
                </c:pt>
                <c:pt idx="382">
                  <c:v>-483.40217701706786</c:v>
                </c:pt>
                <c:pt idx="383">
                  <c:v>-478.76200215698168</c:v>
                </c:pt>
                <c:pt idx="384">
                  <c:v>-474.1218272968955</c:v>
                </c:pt>
                <c:pt idx="385">
                  <c:v>-469.48165243680933</c:v>
                </c:pt>
                <c:pt idx="386">
                  <c:v>-464.84147757672315</c:v>
                </c:pt>
                <c:pt idx="387">
                  <c:v>-460.20130271663697</c:v>
                </c:pt>
                <c:pt idx="388">
                  <c:v>-455.5611278565508</c:v>
                </c:pt>
                <c:pt idx="389">
                  <c:v>-450.92095299646462</c:v>
                </c:pt>
                <c:pt idx="390">
                  <c:v>-446.28077813637844</c:v>
                </c:pt>
                <c:pt idx="391">
                  <c:v>-441.64060327629227</c:v>
                </c:pt>
                <c:pt idx="392">
                  <c:v>-437.00042841620609</c:v>
                </c:pt>
                <c:pt idx="393">
                  <c:v>-432.36025355611991</c:v>
                </c:pt>
                <c:pt idx="394">
                  <c:v>-427.72007869603374</c:v>
                </c:pt>
                <c:pt idx="395">
                  <c:v>-423.07990383594756</c:v>
                </c:pt>
                <c:pt idx="396">
                  <c:v>-418.43972897586139</c:v>
                </c:pt>
                <c:pt idx="397">
                  <c:v>-413.79955411577521</c:v>
                </c:pt>
                <c:pt idx="398">
                  <c:v>-409.15937925568903</c:v>
                </c:pt>
                <c:pt idx="399">
                  <c:v>-404.51920439560286</c:v>
                </c:pt>
                <c:pt idx="400">
                  <c:v>-399.87902953551668</c:v>
                </c:pt>
                <c:pt idx="401">
                  <c:v>-395.2388546754305</c:v>
                </c:pt>
                <c:pt idx="402">
                  <c:v>-390.59867981534433</c:v>
                </c:pt>
                <c:pt idx="403">
                  <c:v>-385.95850495525815</c:v>
                </c:pt>
                <c:pt idx="404">
                  <c:v>-381.31833009517197</c:v>
                </c:pt>
                <c:pt idx="405">
                  <c:v>-376.6781552350858</c:v>
                </c:pt>
                <c:pt idx="406">
                  <c:v>-372.03798037499962</c:v>
                </c:pt>
                <c:pt idx="407">
                  <c:v>-367.39780551491344</c:v>
                </c:pt>
                <c:pt idx="408">
                  <c:v>-362.75763065482727</c:v>
                </c:pt>
                <c:pt idx="409">
                  <c:v>-358.11745579474109</c:v>
                </c:pt>
                <c:pt idx="410">
                  <c:v>-353.47728093465491</c:v>
                </c:pt>
                <c:pt idx="411">
                  <c:v>-348.83710607456874</c:v>
                </c:pt>
                <c:pt idx="412">
                  <c:v>-344.19693121448256</c:v>
                </c:pt>
                <c:pt idx="413">
                  <c:v>-339.55675635439638</c:v>
                </c:pt>
                <c:pt idx="414">
                  <c:v>-334.91658149431021</c:v>
                </c:pt>
                <c:pt idx="415">
                  <c:v>-330.27640663422403</c:v>
                </c:pt>
                <c:pt idx="416">
                  <c:v>-325.63623177413785</c:v>
                </c:pt>
                <c:pt idx="417">
                  <c:v>-320.99605691405168</c:v>
                </c:pt>
                <c:pt idx="418">
                  <c:v>-316.3558820539655</c:v>
                </c:pt>
                <c:pt idx="419">
                  <c:v>-311.71570719387933</c:v>
                </c:pt>
                <c:pt idx="420">
                  <c:v>-307.07553233379315</c:v>
                </c:pt>
                <c:pt idx="421">
                  <c:v>-302.43535747370697</c:v>
                </c:pt>
                <c:pt idx="422">
                  <c:v>-297.7951826136208</c:v>
                </c:pt>
                <c:pt idx="423">
                  <c:v>-293.15500775353462</c:v>
                </c:pt>
                <c:pt idx="424">
                  <c:v>-288.51483289344844</c:v>
                </c:pt>
                <c:pt idx="425">
                  <c:v>-283.87465803336227</c:v>
                </c:pt>
                <c:pt idx="426">
                  <c:v>-279.23448317327609</c:v>
                </c:pt>
                <c:pt idx="427">
                  <c:v>-274.59430831318991</c:v>
                </c:pt>
                <c:pt idx="428">
                  <c:v>-269.95413345310374</c:v>
                </c:pt>
                <c:pt idx="429">
                  <c:v>-265.31395859301756</c:v>
                </c:pt>
                <c:pt idx="430">
                  <c:v>-260.67378373293138</c:v>
                </c:pt>
                <c:pt idx="431">
                  <c:v>-256.03360887284521</c:v>
                </c:pt>
                <c:pt idx="432">
                  <c:v>-251.39343401275906</c:v>
                </c:pt>
                <c:pt idx="433">
                  <c:v>-246.75325915267291</c:v>
                </c:pt>
                <c:pt idx="434">
                  <c:v>-242.11308429258676</c:v>
                </c:pt>
                <c:pt idx="435">
                  <c:v>-237.47290943250061</c:v>
                </c:pt>
                <c:pt idx="436">
                  <c:v>-232.83273457241447</c:v>
                </c:pt>
                <c:pt idx="437">
                  <c:v>-228.19255971232832</c:v>
                </c:pt>
                <c:pt idx="438">
                  <c:v>-223.55238485224217</c:v>
                </c:pt>
                <c:pt idx="439">
                  <c:v>-218.91220999215602</c:v>
                </c:pt>
                <c:pt idx="440">
                  <c:v>-214.27203513206987</c:v>
                </c:pt>
                <c:pt idx="441">
                  <c:v>-209.63186027198373</c:v>
                </c:pt>
                <c:pt idx="442">
                  <c:v>-204.99168541189758</c:v>
                </c:pt>
                <c:pt idx="443">
                  <c:v>-200.35151055181143</c:v>
                </c:pt>
                <c:pt idx="444">
                  <c:v>-195.71133569172528</c:v>
                </c:pt>
                <c:pt idx="445">
                  <c:v>-191.07116083163913</c:v>
                </c:pt>
                <c:pt idx="446">
                  <c:v>-186.43098597155299</c:v>
                </c:pt>
                <c:pt idx="447">
                  <c:v>-181.79081111146684</c:v>
                </c:pt>
                <c:pt idx="448">
                  <c:v>-177.15063625138069</c:v>
                </c:pt>
                <c:pt idx="449">
                  <c:v>-172.51046139129454</c:v>
                </c:pt>
                <c:pt idx="450">
                  <c:v>-167.87028653120839</c:v>
                </c:pt>
                <c:pt idx="451">
                  <c:v>-163.23011167112224</c:v>
                </c:pt>
                <c:pt idx="452">
                  <c:v>-158.5899368110361</c:v>
                </c:pt>
                <c:pt idx="453">
                  <c:v>-153.94976195094995</c:v>
                </c:pt>
                <c:pt idx="454">
                  <c:v>-149.3095870908638</c:v>
                </c:pt>
                <c:pt idx="455">
                  <c:v>-144.66941223077765</c:v>
                </c:pt>
                <c:pt idx="456">
                  <c:v>-140.0292373706915</c:v>
                </c:pt>
                <c:pt idx="457">
                  <c:v>-135.38906251060536</c:v>
                </c:pt>
                <c:pt idx="458">
                  <c:v>-130.74888765051921</c:v>
                </c:pt>
                <c:pt idx="459">
                  <c:v>-126.10871279043306</c:v>
                </c:pt>
                <c:pt idx="460">
                  <c:v>-121.46853793034691</c:v>
                </c:pt>
                <c:pt idx="461">
                  <c:v>-116.82836307026076</c:v>
                </c:pt>
                <c:pt idx="462">
                  <c:v>-112.18818821017462</c:v>
                </c:pt>
                <c:pt idx="463">
                  <c:v>-107.54801335008847</c:v>
                </c:pt>
                <c:pt idx="464">
                  <c:v>-102.90783849000232</c:v>
                </c:pt>
                <c:pt idx="465">
                  <c:v>-98.267663629916171</c:v>
                </c:pt>
                <c:pt idx="466">
                  <c:v>-93.627488769830023</c:v>
                </c:pt>
                <c:pt idx="467">
                  <c:v>-88.987313909743875</c:v>
                </c:pt>
                <c:pt idx="468">
                  <c:v>-84.347139049657727</c:v>
                </c:pt>
                <c:pt idx="469">
                  <c:v>-79.706964189571579</c:v>
                </c:pt>
                <c:pt idx="470">
                  <c:v>-75.066789329485431</c:v>
                </c:pt>
                <c:pt idx="471">
                  <c:v>-70.426614469399283</c:v>
                </c:pt>
                <c:pt idx="472">
                  <c:v>-65.786439609313135</c:v>
                </c:pt>
                <c:pt idx="473">
                  <c:v>-61.146264749226987</c:v>
                </c:pt>
                <c:pt idx="474">
                  <c:v>-56.506089889140839</c:v>
                </c:pt>
                <c:pt idx="475">
                  <c:v>-51.86591502905469</c:v>
                </c:pt>
                <c:pt idx="476">
                  <c:v>-47.225740168968542</c:v>
                </c:pt>
                <c:pt idx="477">
                  <c:v>-42.585565308882394</c:v>
                </c:pt>
                <c:pt idx="478">
                  <c:v>-37.945390448796246</c:v>
                </c:pt>
                <c:pt idx="479">
                  <c:v>-33.305215588710098</c:v>
                </c:pt>
                <c:pt idx="480">
                  <c:v>-28.66504072862395</c:v>
                </c:pt>
                <c:pt idx="481">
                  <c:v>-24.024865868537802</c:v>
                </c:pt>
                <c:pt idx="482">
                  <c:v>-19.384691008451654</c:v>
                </c:pt>
                <c:pt idx="483">
                  <c:v>-14.744516148365504</c:v>
                </c:pt>
                <c:pt idx="484">
                  <c:v>-10.104341288279354</c:v>
                </c:pt>
                <c:pt idx="485">
                  <c:v>-5.4641664281932041</c:v>
                </c:pt>
                <c:pt idx="486">
                  <c:v>-0.82399156810705421</c:v>
                </c:pt>
                <c:pt idx="487">
                  <c:v>3.8161832919790957</c:v>
                </c:pt>
                <c:pt idx="488">
                  <c:v>8.4563581520652455</c:v>
                </c:pt>
                <c:pt idx="489">
                  <c:v>13.096533012151395</c:v>
                </c:pt>
                <c:pt idx="490">
                  <c:v>17.736707872237545</c:v>
                </c:pt>
                <c:pt idx="491">
                  <c:v>22.376882732323693</c:v>
                </c:pt>
                <c:pt idx="492">
                  <c:v>27.017057592409842</c:v>
                </c:pt>
                <c:pt idx="493">
                  <c:v>31.65723245249599</c:v>
                </c:pt>
                <c:pt idx="494">
                  <c:v>36.297407312582138</c:v>
                </c:pt>
                <c:pt idx="495">
                  <c:v>40.937582172668286</c:v>
                </c:pt>
                <c:pt idx="496">
                  <c:v>45.577757032754434</c:v>
                </c:pt>
              </c:numCache>
            </c:numRef>
          </c:xVal>
          <c:yVal>
            <c:numRef>
              <c:f>Data!$Z$3:$Z$973</c:f>
              <c:numCache>
                <c:formatCode>General</c:formatCode>
                <c:ptCount val="971"/>
                <c:pt idx="8" formatCode="0.000">
                  <c:v>0.11225925925925928</c:v>
                </c:pt>
                <c:pt idx="9" formatCode="0.000">
                  <c:v>5.7575925925926086E-2</c:v>
                </c:pt>
                <c:pt idx="10" formatCode="0.000">
                  <c:v>-4.3029629629629751E-2</c:v>
                </c:pt>
                <c:pt idx="11" formatCode="0.000">
                  <c:v>-8.217157407407405E-2</c:v>
                </c:pt>
                <c:pt idx="12" formatCode="0.000">
                  <c:v>-0.1633052777777777</c:v>
                </c:pt>
                <c:pt idx="13" formatCode="0.000">
                  <c:v>-9.5851296296296074E-2</c:v>
                </c:pt>
                <c:pt idx="14" formatCode="0.000">
                  <c:v>-6.2021018518518156E-2</c:v>
                </c:pt>
                <c:pt idx="15" formatCode="0.000">
                  <c:v>-4.8477981481481303E-2</c:v>
                </c:pt>
                <c:pt idx="16" formatCode="0.000">
                  <c:v>-0.10549677777777766</c:v>
                </c:pt>
                <c:pt idx="17" formatCode="0.000">
                  <c:v>-0.11455612962962958</c:v>
                </c:pt>
                <c:pt idx="18" formatCode="0.000">
                  <c:v>3.6768092592592505E-2</c:v>
                </c:pt>
                <c:pt idx="19" formatCode="0.000">
                  <c:v>0.17134837037037043</c:v>
                </c:pt>
                <c:pt idx="20" formatCode="0.000">
                  <c:v>0.24588790740740737</c:v>
                </c:pt>
                <c:pt idx="21" formatCode="0.000">
                  <c:v>0.1981185</c:v>
                </c:pt>
                <c:pt idx="22" formatCode="0.000">
                  <c:v>0.13891322222222224</c:v>
                </c:pt>
                <c:pt idx="23" formatCode="0.000">
                  <c:v>0.11231155555555561</c:v>
                </c:pt>
                <c:pt idx="24" formatCode="0.000">
                  <c:v>5.4090370370370455E-2</c:v>
                </c:pt>
                <c:pt idx="25" formatCode="0.000">
                  <c:v>3.8081481481481494E-2</c:v>
                </c:pt>
                <c:pt idx="26" formatCode="0.000">
                  <c:v>3.8805555555554427E-3</c:v>
                </c:pt>
                <c:pt idx="27" formatCode="0.000">
                  <c:v>-2.1013888888888888E-2</c:v>
                </c:pt>
                <c:pt idx="28" formatCode="0.000">
                  <c:v>-0.10245629629629638</c:v>
                </c:pt>
                <c:pt idx="29" formatCode="0.000">
                  <c:v>-0.21226481481481474</c:v>
                </c:pt>
                <c:pt idx="30" formatCode="0.000">
                  <c:v>-0.22554731481481494</c:v>
                </c:pt>
                <c:pt idx="31" formatCode="0.000">
                  <c:v>-0.14341416666666662</c:v>
                </c:pt>
                <c:pt idx="32" formatCode="0.000">
                  <c:v>7.0014351851851786E-2</c:v>
                </c:pt>
                <c:pt idx="33" formatCode="0.000">
                  <c:v>0.22999962962962961</c:v>
                </c:pt>
                <c:pt idx="34" formatCode="0.000">
                  <c:v>0.28829574074074071</c:v>
                </c:pt>
                <c:pt idx="35" formatCode="0.000">
                  <c:v>0.14769500000000002</c:v>
                </c:pt>
                <c:pt idx="36" formatCode="0.000">
                  <c:v>-0.10016805555555552</c:v>
                </c:pt>
                <c:pt idx="37" formatCode="0.000">
                  <c:v>-0.24060398148148154</c:v>
                </c:pt>
                <c:pt idx="38" formatCode="0.000">
                  <c:v>-0.23262249999999973</c:v>
                </c:pt>
                <c:pt idx="39" formatCode="0.000">
                  <c:v>-6.6706666666666692E-2</c:v>
                </c:pt>
                <c:pt idx="40" formatCode="0.000">
                  <c:v>1.3354074074074074E-2</c:v>
                </c:pt>
                <c:pt idx="41" formatCode="0.000">
                  <c:v>5.2989999999999871E-2</c:v>
                </c:pt>
                <c:pt idx="42" formatCode="0.000">
                  <c:v>8.8316666666666377E-2</c:v>
                </c:pt>
                <c:pt idx="43" formatCode="0.000">
                  <c:v>7.7794444444444277E-2</c:v>
                </c:pt>
                <c:pt idx="44" formatCode="0.000">
                  <c:v>0.1032488888888885</c:v>
                </c:pt>
                <c:pt idx="45" formatCode="0.000">
                  <c:v>2.8983333333333361E-2</c:v>
                </c:pt>
                <c:pt idx="46" formatCode="0.000">
                  <c:v>5.7022222222222307E-2</c:v>
                </c:pt>
                <c:pt idx="47" formatCode="0.000">
                  <c:v>-1.6581111111110935E-2</c:v>
                </c:pt>
                <c:pt idx="48" formatCode="0.000">
                  <c:v>-3.1733333333333169E-2</c:v>
                </c:pt>
                <c:pt idx="49" formatCode="0.000">
                  <c:v>-7.8505555555555828E-2</c:v>
                </c:pt>
                <c:pt idx="50" formatCode="0.000">
                  <c:v>-4.0266666666666895E-2</c:v>
                </c:pt>
                <c:pt idx="51" formatCode="0.000">
                  <c:v>-8.3322222222222297E-2</c:v>
                </c:pt>
                <c:pt idx="52" formatCode="0.000">
                  <c:v>-9.6805555555555145E-2</c:v>
                </c:pt>
                <c:pt idx="53" formatCode="0.000">
                  <c:v>-0.14281851851851846</c:v>
                </c:pt>
                <c:pt idx="54" formatCode="0.000">
                  <c:v>-5.7074814814814578E-2</c:v>
                </c:pt>
                <c:pt idx="55" formatCode="0.000">
                  <c:v>-8.3870370370364711E-4</c:v>
                </c:pt>
                <c:pt idx="56" formatCode="0.000">
                  <c:v>0.10995944444444405</c:v>
                </c:pt>
                <c:pt idx="57" formatCode="0.000">
                  <c:v>0.19006722222222239</c:v>
                </c:pt>
                <c:pt idx="58" formatCode="0.000">
                  <c:v>0.12623722222222211</c:v>
                </c:pt>
                <c:pt idx="59" formatCode="0.000">
                  <c:v>-9.7665370370370486E-2</c:v>
                </c:pt>
                <c:pt idx="60" formatCode="0.000">
                  <c:v>-0.39689759259259272</c:v>
                </c:pt>
                <c:pt idx="61" formatCode="0.000">
                  <c:v>-0.29477870370370363</c:v>
                </c:pt>
                <c:pt idx="62" formatCode="0.000">
                  <c:v>6.6756481481481611E-2</c:v>
                </c:pt>
                <c:pt idx="63" formatCode="0.000">
                  <c:v>0.53823611111111136</c:v>
                </c:pt>
                <c:pt idx="64" formatCode="0.000">
                  <c:v>0.54792055555555563</c:v>
                </c:pt>
                <c:pt idx="65" formatCode="0.000">
                  <c:v>0.28373092592592597</c:v>
                </c:pt>
                <c:pt idx="66" formatCode="0.000">
                  <c:v>-0.18496962962962959</c:v>
                </c:pt>
                <c:pt idx="67" formatCode="0.000">
                  <c:v>-0.36370018518518532</c:v>
                </c:pt>
                <c:pt idx="68" formatCode="0.000">
                  <c:v>-0.33136870370370342</c:v>
                </c:pt>
                <c:pt idx="69" formatCode="0.000">
                  <c:v>-6.6789814814814719E-2</c:v>
                </c:pt>
                <c:pt idx="70" formatCode="0.000">
                  <c:v>9.6414629629629323E-2</c:v>
                </c:pt>
                <c:pt idx="71" formatCode="0.000">
                  <c:v>0.21381351851851815</c:v>
                </c:pt>
                <c:pt idx="72" formatCode="0.000">
                  <c:v>0.2140357407407405</c:v>
                </c:pt>
                <c:pt idx="73" formatCode="0.000">
                  <c:v>0.12718018518518526</c:v>
                </c:pt>
                <c:pt idx="74" formatCode="0.000">
                  <c:v>-0.10105833333333303</c:v>
                </c:pt>
                <c:pt idx="75" formatCode="0.000">
                  <c:v>-0.3265349999999998</c:v>
                </c:pt>
                <c:pt idx="76" formatCode="0.000">
                  <c:v>-0.31625166666666704</c:v>
                </c:pt>
                <c:pt idx="77" formatCode="0.000">
                  <c:v>-0.11886611111111112</c:v>
                </c:pt>
                <c:pt idx="78" formatCode="0.000">
                  <c:v>0.15428703703703661</c:v>
                </c:pt>
                <c:pt idx="79" formatCode="0.000">
                  <c:v>0.22612037037037025</c:v>
                </c:pt>
                <c:pt idx="80" formatCode="0.000">
                  <c:v>0.19196481481481431</c:v>
                </c:pt>
                <c:pt idx="81" formatCode="0.000">
                  <c:v>2.8020370370370307E-2</c:v>
                </c:pt>
                <c:pt idx="82" formatCode="0.000">
                  <c:v>-7.9312962962962974E-2</c:v>
                </c:pt>
                <c:pt idx="83" formatCode="0.000">
                  <c:v>-0.16940740740740723</c:v>
                </c:pt>
                <c:pt idx="84" formatCode="0.000">
                  <c:v>-0.13466740740740724</c:v>
                </c:pt>
                <c:pt idx="85" formatCode="0.000">
                  <c:v>-5.6734074074074048E-2</c:v>
                </c:pt>
                <c:pt idx="86" formatCode="0.000">
                  <c:v>2.791777777777793E-2</c:v>
                </c:pt>
                <c:pt idx="87" formatCode="0.000">
                  <c:v>7.2325555555555754E-2</c:v>
                </c:pt>
                <c:pt idx="88" formatCode="0.000">
                  <c:v>5.6727222222222151E-2</c:v>
                </c:pt>
                <c:pt idx="89" formatCode="0.000">
                  <c:v>2.4835370370370313E-2</c:v>
                </c:pt>
                <c:pt idx="90" formatCode="0.000">
                  <c:v>-0.10436574074074079</c:v>
                </c:pt>
                <c:pt idx="91" formatCode="0.000">
                  <c:v>-0.15653222222222218</c:v>
                </c:pt>
                <c:pt idx="92" formatCode="0.000">
                  <c:v>-0.12479518518518506</c:v>
                </c:pt>
                <c:pt idx="93" formatCode="0.000">
                  <c:v>0.11276481481481493</c:v>
                </c:pt>
                <c:pt idx="94" formatCode="0.000">
                  <c:v>0.19296639814814842</c:v>
                </c:pt>
                <c:pt idx="95" formatCode="0.000">
                  <c:v>0.14224269444444437</c:v>
                </c:pt>
                <c:pt idx="96" formatCode="0.000">
                  <c:v>-3.8411009259258999E-2</c:v>
                </c:pt>
                <c:pt idx="97" formatCode="0.000">
                  <c:v>3.4994240740740867E-2</c:v>
                </c:pt>
                <c:pt idx="98" formatCode="0.000">
                  <c:v>0.19473387037037049</c:v>
                </c:pt>
                <c:pt idx="99" formatCode="0.000">
                  <c:v>0.25345053703703713</c:v>
                </c:pt>
                <c:pt idx="100" formatCode="0.000">
                  <c:v>4.2840657407407612E-2</c:v>
                </c:pt>
                <c:pt idx="101" formatCode="0.000">
                  <c:v>-0.19945637962962948</c:v>
                </c:pt>
                <c:pt idx="102" formatCode="0.000">
                  <c:v>-0.2674608240740739</c:v>
                </c:pt>
                <c:pt idx="103" formatCode="0.000">
                  <c:v>-0.12159407407407419</c:v>
                </c:pt>
                <c:pt idx="104" formatCode="0.000">
                  <c:v>2.9863333333333353E-2</c:v>
                </c:pt>
                <c:pt idx="105" formatCode="0.000">
                  <c:v>0.11441444444444471</c:v>
                </c:pt>
                <c:pt idx="106" formatCode="0.000">
                  <c:v>3.5846666666666804E-2</c:v>
                </c:pt>
                <c:pt idx="107" formatCode="0.000">
                  <c:v>2.1732222222222042E-2</c:v>
                </c:pt>
                <c:pt idx="108" formatCode="0.000">
                  <c:v>2.3448518518518702E-2</c:v>
                </c:pt>
                <c:pt idx="109" formatCode="0.000">
                  <c:v>6.6747407407407477E-2</c:v>
                </c:pt>
                <c:pt idx="110" formatCode="0.000">
                  <c:v>-3.6527037037037413E-2</c:v>
                </c:pt>
                <c:pt idx="111" formatCode="0.000">
                  <c:v>-0.17234000000000016</c:v>
                </c:pt>
                <c:pt idx="112" formatCode="0.000">
                  <c:v>-0.18168222222222274</c:v>
                </c:pt>
                <c:pt idx="113" formatCode="0.000">
                  <c:v>-3.9814814814814747E-2</c:v>
                </c:pt>
                <c:pt idx="114" formatCode="0.000">
                  <c:v>0.1250174074074073</c:v>
                </c:pt>
                <c:pt idx="115" formatCode="0.000">
                  <c:v>0.12710037037037059</c:v>
                </c:pt>
                <c:pt idx="116" formatCode="0.000">
                  <c:v>-2.0986851851851895E-2</c:v>
                </c:pt>
                <c:pt idx="117" formatCode="0.000">
                  <c:v>-0.1071053703703706</c:v>
                </c:pt>
                <c:pt idx="118" formatCode="0.000">
                  <c:v>-7.1495370370370681E-2</c:v>
                </c:pt>
                <c:pt idx="119" formatCode="0.000">
                  <c:v>9.9032407407407597E-2</c:v>
                </c:pt>
                <c:pt idx="120" formatCode="0.000">
                  <c:v>0.10737129629629638</c:v>
                </c:pt>
                <c:pt idx="121" formatCode="0.000">
                  <c:v>4.0449074074074165E-2</c:v>
                </c:pt>
                <c:pt idx="122" formatCode="0.000">
                  <c:v>-4.8401666666666676E-2</c:v>
                </c:pt>
                <c:pt idx="123" formatCode="0.000">
                  <c:v>-1.0115555555555655E-2</c:v>
                </c:pt>
                <c:pt idx="124" formatCode="0.000">
                  <c:v>1.8977037037037237E-2</c:v>
                </c:pt>
                <c:pt idx="125" formatCode="0.000">
                  <c:v>-1.9539629629629962E-2</c:v>
                </c:pt>
                <c:pt idx="126" formatCode="0.000">
                  <c:v>-6.1509444444444394E-2</c:v>
                </c:pt>
                <c:pt idx="127" formatCode="0.000">
                  <c:v>-8.9053888888888877E-2</c:v>
                </c:pt>
                <c:pt idx="128" formatCode="0.000">
                  <c:v>-3.6225925925926772E-3</c:v>
                </c:pt>
                <c:pt idx="129" formatCode="0.000">
                  <c:v>4.0247222222222323E-2</c:v>
                </c:pt>
                <c:pt idx="130" formatCode="0.000">
                  <c:v>0.11403055555555552</c:v>
                </c:pt>
                <c:pt idx="131" formatCode="0.000">
                  <c:v>5.5825740740740759E-2</c:v>
                </c:pt>
                <c:pt idx="132" formatCode="0.000">
                  <c:v>3.2481851851851706E-2</c:v>
                </c:pt>
                <c:pt idx="133" formatCode="0.000">
                  <c:v>1.1124629629629679E-2</c:v>
                </c:pt>
                <c:pt idx="134" formatCode="0.000">
                  <c:v>2.6632407407407355E-2</c:v>
                </c:pt>
                <c:pt idx="135" formatCode="0.000">
                  <c:v>6.5224999999999866E-2</c:v>
                </c:pt>
                <c:pt idx="136" formatCode="0.000">
                  <c:v>2.8207777777777832E-2</c:v>
                </c:pt>
                <c:pt idx="137" formatCode="0.000">
                  <c:v>4.2711481481481517E-2</c:v>
                </c:pt>
                <c:pt idx="138" formatCode="0.000">
                  <c:v>-0.15612814814814802</c:v>
                </c:pt>
                <c:pt idx="139" formatCode="0.000">
                  <c:v>-0.21205148148148134</c:v>
                </c:pt>
                <c:pt idx="140" formatCode="0.000">
                  <c:v>-0.35811111111111127</c:v>
                </c:pt>
                <c:pt idx="141" formatCode="0.000">
                  <c:v>-0.13743444444444441</c:v>
                </c:pt>
                <c:pt idx="142" formatCode="0.000">
                  <c:v>2.0288888888889023E-2</c:v>
                </c:pt>
                <c:pt idx="143" formatCode="0.000">
                  <c:v>0.32027703703703703</c:v>
                </c:pt>
                <c:pt idx="144" formatCode="0.000">
                  <c:v>0.33182777777777783</c:v>
                </c:pt>
                <c:pt idx="145" formatCode="0.000">
                  <c:v>0.26426611111111098</c:v>
                </c:pt>
                <c:pt idx="146" formatCode="0.000">
                  <c:v>7.532888888888889E-2</c:v>
                </c:pt>
                <c:pt idx="147" formatCode="0.000">
                  <c:v>-1.6464814814814765E-2</c:v>
                </c:pt>
                <c:pt idx="148" formatCode="0.000">
                  <c:v>-6.8874629629629536E-2</c:v>
                </c:pt>
                <c:pt idx="149" formatCode="0.000">
                  <c:v>-7.1199259259258962E-2</c:v>
                </c:pt>
                <c:pt idx="150" formatCode="0.000">
                  <c:v>-0.10153407407407422</c:v>
                </c:pt>
                <c:pt idx="151" formatCode="0.000">
                  <c:v>-0.11377999999999999</c:v>
                </c:pt>
                <c:pt idx="152" formatCode="0.000">
                  <c:v>-0.15497351851851859</c:v>
                </c:pt>
                <c:pt idx="153" formatCode="0.000">
                  <c:v>-6.9277962962962958E-2</c:v>
                </c:pt>
                <c:pt idx="154" formatCode="0.000">
                  <c:v>9.1022037037037151E-2</c:v>
                </c:pt>
                <c:pt idx="155" formatCode="0.000">
                  <c:v>0.29166000000000025</c:v>
                </c:pt>
                <c:pt idx="156" formatCode="0.000">
                  <c:v>0.22513851851851885</c:v>
                </c:pt>
                <c:pt idx="157" formatCode="0.000">
                  <c:v>-2.3441111111111246E-2</c:v>
                </c:pt>
                <c:pt idx="158" formatCode="0.000">
                  <c:v>-0.30944037037037031</c:v>
                </c:pt>
                <c:pt idx="159" formatCode="0.000">
                  <c:v>-0.31948833333333315</c:v>
                </c:pt>
                <c:pt idx="160" formatCode="0.000">
                  <c:v>-0.19793851851851851</c:v>
                </c:pt>
                <c:pt idx="161" formatCode="0.000">
                  <c:v>-4.050092592592569E-2</c:v>
                </c:pt>
                <c:pt idx="162" formatCode="0.000">
                  <c:v>-2.5083333333333124E-2</c:v>
                </c:pt>
                <c:pt idx="163" formatCode="0.000">
                  <c:v>1.5129444444444529E-2</c:v>
                </c:pt>
                <c:pt idx="164" formatCode="0.000">
                  <c:v>6.8535370370370385E-2</c:v>
                </c:pt>
                <c:pt idx="165" formatCode="0.000">
                  <c:v>0.16398333333333337</c:v>
                </c:pt>
                <c:pt idx="166" formatCode="0.000">
                  <c:v>0.17892166666666676</c:v>
                </c:pt>
                <c:pt idx="167" formatCode="0.000">
                  <c:v>0.11224055555555557</c:v>
                </c:pt>
                <c:pt idx="168" formatCode="0.000">
                  <c:v>8.7444999999999884E-2</c:v>
                </c:pt>
                <c:pt idx="169" formatCode="0.000">
                  <c:v>6.9259999999999877E-2</c:v>
                </c:pt>
                <c:pt idx="170" formatCode="0.000">
                  <c:v>8.7939444444444237E-2</c:v>
                </c:pt>
                <c:pt idx="171" formatCode="0.000">
                  <c:v>-3.1088888888888722E-2</c:v>
                </c:pt>
                <c:pt idx="172" formatCode="0.000">
                  <c:v>-8.1411111111111101E-2</c:v>
                </c:pt>
                <c:pt idx="173" formatCode="0.000">
                  <c:v>-3.671259259259263E-2</c:v>
                </c:pt>
                <c:pt idx="174" formatCode="0.000">
                  <c:v>5.1749444444444404E-2</c:v>
                </c:pt>
                <c:pt idx="175" formatCode="0.000">
                  <c:v>2.5175000000000169E-2</c:v>
                </c:pt>
                <c:pt idx="176" formatCode="0.000">
                  <c:v>-0.18890925925925939</c:v>
                </c:pt>
                <c:pt idx="177" formatCode="0.000">
                  <c:v>-0.22179425925925922</c:v>
                </c:pt>
                <c:pt idx="178" formatCode="0.000">
                  <c:v>-3.5122037037037535E-2</c:v>
                </c:pt>
                <c:pt idx="179" formatCode="0.000">
                  <c:v>0.23369518518518495</c:v>
                </c:pt>
                <c:pt idx="180" formatCode="0.000">
                  <c:v>0.27399407407407395</c:v>
                </c:pt>
                <c:pt idx="181" formatCode="0.000">
                  <c:v>9.8318518518518694E-3</c:v>
                </c:pt>
                <c:pt idx="182" formatCode="0.000">
                  <c:v>-0.15845888888888893</c:v>
                </c:pt>
                <c:pt idx="183" formatCode="0.000">
                  <c:v>-0.23003370370370346</c:v>
                </c:pt>
                <c:pt idx="184" formatCode="0.000">
                  <c:v>-9.2596481481481918E-2</c:v>
                </c:pt>
                <c:pt idx="185" formatCode="0.000">
                  <c:v>-6.0820555555555433E-2</c:v>
                </c:pt>
                <c:pt idx="186" formatCode="0.000">
                  <c:v>-6.6036111111110962E-2</c:v>
                </c:pt>
                <c:pt idx="187" formatCode="0.000">
                  <c:v>-8.5972592592592489E-2</c:v>
                </c:pt>
                <c:pt idx="188" formatCode="0.000">
                  <c:v>1.9018148148148173E-2</c:v>
                </c:pt>
                <c:pt idx="189" formatCode="0.000">
                  <c:v>0.22390925925925931</c:v>
                </c:pt>
                <c:pt idx="190" formatCode="0.000">
                  <c:v>0.45610314814814823</c:v>
                </c:pt>
                <c:pt idx="191" formatCode="0.000">
                  <c:v>0.4375494444444441</c:v>
                </c:pt>
                <c:pt idx="192" formatCode="0.000">
                  <c:v>0.20025092592592575</c:v>
                </c:pt>
                <c:pt idx="193" formatCode="0.000">
                  <c:v>-0.3275081481481481</c:v>
                </c:pt>
                <c:pt idx="194" formatCode="0.000">
                  <c:v>-0.59282481481481519</c:v>
                </c:pt>
                <c:pt idx="195" formatCode="0.000">
                  <c:v>-0.52704777777777778</c:v>
                </c:pt>
                <c:pt idx="196" formatCode="0.000">
                  <c:v>-9.6345740740740871E-2</c:v>
                </c:pt>
                <c:pt idx="197" formatCode="0.000">
                  <c:v>0.18922018518518557</c:v>
                </c:pt>
                <c:pt idx="198" formatCode="0.000">
                  <c:v>0.27832092592592605</c:v>
                </c:pt>
                <c:pt idx="199" formatCode="0.000">
                  <c:v>0.17235925925925888</c:v>
                </c:pt>
                <c:pt idx="200" formatCode="0.000">
                  <c:v>9.3823703703703853E-2</c:v>
                </c:pt>
                <c:pt idx="201" formatCode="0.000">
                  <c:v>-9.1612962962962952E-2</c:v>
                </c:pt>
                <c:pt idx="202" formatCode="0.000">
                  <c:v>-0.1517827777777776</c:v>
                </c:pt>
                <c:pt idx="203" formatCode="0.000">
                  <c:v>-0.15433888888888914</c:v>
                </c:pt>
                <c:pt idx="204" formatCode="0.000">
                  <c:v>1.8206666666666704E-2</c:v>
                </c:pt>
                <c:pt idx="205" formatCode="0.000">
                  <c:v>0.12382500000000018</c:v>
                </c:pt>
                <c:pt idx="206" formatCode="0.000">
                  <c:v>0.15684055555555576</c:v>
                </c:pt>
                <c:pt idx="207" formatCode="0.000">
                  <c:v>0.13309981481481481</c:v>
                </c:pt>
                <c:pt idx="208" formatCode="0.000">
                  <c:v>4.4427592592592768E-2</c:v>
                </c:pt>
                <c:pt idx="209" formatCode="0.000">
                  <c:v>-4.7873703703703807E-2</c:v>
                </c:pt>
                <c:pt idx="210" formatCode="0.000">
                  <c:v>-0.18058037037037034</c:v>
                </c:pt>
                <c:pt idx="211" formatCode="0.000">
                  <c:v>-0.19569814814814812</c:v>
                </c:pt>
                <c:pt idx="212" formatCode="0.000">
                  <c:v>-0.11127148148148158</c:v>
                </c:pt>
                <c:pt idx="213" formatCode="0.000">
                  <c:v>9.2406296296296375E-2</c:v>
                </c:pt>
                <c:pt idx="214" formatCode="0.000">
                  <c:v>0.16424037037037031</c:v>
                </c:pt>
                <c:pt idx="215" formatCode="0.000">
                  <c:v>0.11801481481481479</c:v>
                </c:pt>
                <c:pt idx="216" formatCode="0.000">
                  <c:v>-5.6453703703703839E-2</c:v>
                </c:pt>
                <c:pt idx="217" formatCode="0.000">
                  <c:v>-0.10304333333333326</c:v>
                </c:pt>
                <c:pt idx="218" formatCode="0.000">
                  <c:v>-5.8842777777777688E-2</c:v>
                </c:pt>
                <c:pt idx="219" formatCode="0.000">
                  <c:v>3.8761111111111912E-3</c:v>
                </c:pt>
                <c:pt idx="220" formatCode="0.000">
                  <c:v>-9.8578518518517289E-3</c:v>
                </c:pt>
                <c:pt idx="221" formatCode="0.000">
                  <c:v>-9.6330351851851792E-2</c:v>
                </c:pt>
                <c:pt idx="222" formatCode="0.000">
                  <c:v>-6.6487759259259316E-2</c:v>
                </c:pt>
                <c:pt idx="223" formatCode="0.000">
                  <c:v>4.4657833333333341E-2</c:v>
                </c:pt>
                <c:pt idx="224" formatCode="0.000">
                  <c:v>0.22895311111111116</c:v>
                </c:pt>
                <c:pt idx="225" formatCode="0.000">
                  <c:v>0.28306866666666664</c:v>
                </c:pt>
                <c:pt idx="226" formatCode="0.000">
                  <c:v>0.23201048148148151</c:v>
                </c:pt>
                <c:pt idx="227" formatCode="0.000">
                  <c:v>6.675909259259255E-2</c:v>
                </c:pt>
                <c:pt idx="228" formatCode="0.000">
                  <c:v>-6.307535185185198E-2</c:v>
                </c:pt>
                <c:pt idx="229" formatCode="0.000">
                  <c:v>-7.6691388888888823E-2</c:v>
                </c:pt>
                <c:pt idx="230" formatCode="0.000">
                  <c:v>-3.3353703703703497E-3</c:v>
                </c:pt>
                <c:pt idx="231" formatCode="0.000">
                  <c:v>5.5272777777777504E-2</c:v>
                </c:pt>
                <c:pt idx="232" formatCode="0.000">
                  <c:v>-8.0625000000000169E-2</c:v>
                </c:pt>
                <c:pt idx="233" formatCode="0.000">
                  <c:v>-0.22745888888888888</c:v>
                </c:pt>
                <c:pt idx="234" formatCode="0.000">
                  <c:v>-0.30033537037037017</c:v>
                </c:pt>
                <c:pt idx="235" formatCode="0.000">
                  <c:v>-0.22322611111111113</c:v>
                </c:pt>
                <c:pt idx="236" formatCode="0.000">
                  <c:v>-5.4256851851851806E-2</c:v>
                </c:pt>
                <c:pt idx="237" formatCode="0.000">
                  <c:v>7.0144999999999902E-2</c:v>
                </c:pt>
                <c:pt idx="238" formatCode="0.000">
                  <c:v>0.24390722222222216</c:v>
                </c:pt>
                <c:pt idx="239" formatCode="0.000">
                  <c:v>0.24041759259259254</c:v>
                </c:pt>
                <c:pt idx="240" formatCode="0.000">
                  <c:v>0.15821648148148149</c:v>
                </c:pt>
                <c:pt idx="241" formatCode="0.000">
                  <c:v>-4.6995185185185195E-2</c:v>
                </c:pt>
                <c:pt idx="242" formatCode="0.000">
                  <c:v>-0.16551351851851859</c:v>
                </c:pt>
                <c:pt idx="243" formatCode="0.000">
                  <c:v>-0.13535518518518519</c:v>
                </c:pt>
                <c:pt idx="244" formatCode="0.000">
                  <c:v>-3.033296296296295E-2</c:v>
                </c:pt>
                <c:pt idx="245" formatCode="0.000">
                  <c:v>6.8200555555555598E-2</c:v>
                </c:pt>
                <c:pt idx="246" formatCode="0.000">
                  <c:v>5.6537592592592723E-2</c:v>
                </c:pt>
                <c:pt idx="247" formatCode="0.000">
                  <c:v>-1.2208518518518563E-2</c:v>
                </c:pt>
                <c:pt idx="248" formatCode="0.000">
                  <c:v>-0.11877851851851851</c:v>
                </c:pt>
                <c:pt idx="249" formatCode="0.000">
                  <c:v>-0.16048612962962971</c:v>
                </c:pt>
                <c:pt idx="250" formatCode="0.000">
                  <c:v>-9.851890740740743E-2</c:v>
                </c:pt>
                <c:pt idx="251" formatCode="0.000">
                  <c:v>0.1132884999999999</c:v>
                </c:pt>
                <c:pt idx="252" formatCode="0.000">
                  <c:v>0.35456577777777781</c:v>
                </c:pt>
                <c:pt idx="253" formatCode="0.000">
                  <c:v>0.4425546666666666</c:v>
                </c:pt>
                <c:pt idx="254" formatCode="0.000">
                  <c:v>0.26785522222222213</c:v>
                </c:pt>
                <c:pt idx="255" formatCode="0.000">
                  <c:v>-0.13565742592592589</c:v>
                </c:pt>
                <c:pt idx="256" formatCode="0.000">
                  <c:v>-0.41109242592592588</c:v>
                </c:pt>
                <c:pt idx="257" formatCode="0.000">
                  <c:v>-0.43500853703703712</c:v>
                </c:pt>
                <c:pt idx="258" formatCode="0.000">
                  <c:v>-0.15839703703703711</c:v>
                </c:pt>
                <c:pt idx="259" formatCode="0.000">
                  <c:v>0.10932240740740728</c:v>
                </c:pt>
                <c:pt idx="260" formatCode="0.000">
                  <c:v>0.24957203703703679</c:v>
                </c:pt>
                <c:pt idx="261" formatCode="0.000">
                  <c:v>0.18723092592592583</c:v>
                </c:pt>
                <c:pt idx="262" formatCode="0.000">
                  <c:v>-1.0894907407407395E-2</c:v>
                </c:pt>
                <c:pt idx="263" formatCode="0.000">
                  <c:v>-0.1754563888888887</c:v>
                </c:pt>
                <c:pt idx="264" formatCode="0.000">
                  <c:v>-0.22126000000000023</c:v>
                </c:pt>
                <c:pt idx="265" formatCode="0.000">
                  <c:v>-0.16548361111111098</c:v>
                </c:pt>
                <c:pt idx="266" formatCode="0.000">
                  <c:v>-5.9570277777778013E-2</c:v>
                </c:pt>
                <c:pt idx="267" formatCode="0.000">
                  <c:v>2.7373518518518658E-2</c:v>
                </c:pt>
                <c:pt idx="268" formatCode="0.000">
                  <c:v>0.20007824074074076</c:v>
                </c:pt>
                <c:pt idx="269" formatCode="0.000">
                  <c:v>0.25803731481481496</c:v>
                </c:pt>
                <c:pt idx="270" formatCode="0.000">
                  <c:v>0.20762537037037032</c:v>
                </c:pt>
                <c:pt idx="271" formatCode="0.000">
                  <c:v>2.4300277777777879E-2</c:v>
                </c:pt>
                <c:pt idx="272" formatCode="0.000">
                  <c:v>-9.948601851851846E-2</c:v>
                </c:pt>
                <c:pt idx="273" formatCode="0.000">
                  <c:v>-6.9065740740740789E-2</c:v>
                </c:pt>
                <c:pt idx="274" formatCode="0.000">
                  <c:v>1.0048333333333215E-2</c:v>
                </c:pt>
                <c:pt idx="275" formatCode="0.000">
                  <c:v>7.5273333333333303E-2</c:v>
                </c:pt>
                <c:pt idx="276" formatCode="0.000">
                  <c:v>-6.8370370370367528E-3</c:v>
                </c:pt>
                <c:pt idx="277" formatCode="0.000">
                  <c:v>-8.7983703703703675E-2</c:v>
                </c:pt>
                <c:pt idx="278" formatCode="0.000">
                  <c:v>-0.17253537037037026</c:v>
                </c:pt>
                <c:pt idx="279" formatCode="0.000">
                  <c:v>-0.16445703703703685</c:v>
                </c:pt>
                <c:pt idx="280" formatCode="0.000">
                  <c:v>-0.16516148148148169</c:v>
                </c:pt>
                <c:pt idx="281" formatCode="0.000">
                  <c:v>-4.907037037037032E-2</c:v>
                </c:pt>
                <c:pt idx="282" formatCode="0.000">
                  <c:v>6.754425925925911E-2</c:v>
                </c:pt>
                <c:pt idx="283" formatCode="0.000">
                  <c:v>0.18176944444444443</c:v>
                </c:pt>
                <c:pt idx="284" formatCode="0.000">
                  <c:v>0.17266481481481488</c:v>
                </c:pt>
                <c:pt idx="285" formatCode="0.000">
                  <c:v>0.18081092592592596</c:v>
                </c:pt>
                <c:pt idx="286" formatCode="0.000">
                  <c:v>0.17864944444444442</c:v>
                </c:pt>
                <c:pt idx="287" formatCode="0.000">
                  <c:v>0.12729759259259266</c:v>
                </c:pt>
                <c:pt idx="288" formatCode="0.000">
                  <c:v>1.982148148148144E-2</c:v>
                </c:pt>
                <c:pt idx="289" formatCode="0.000">
                  <c:v>-0.158198888888889</c:v>
                </c:pt>
                <c:pt idx="290" formatCode="0.000">
                  <c:v>-0.28127027777777791</c:v>
                </c:pt>
                <c:pt idx="291" formatCode="0.000">
                  <c:v>-0.40932249999999981</c:v>
                </c:pt>
                <c:pt idx="292" formatCode="0.000">
                  <c:v>-0.26472435185185195</c:v>
                </c:pt>
                <c:pt idx="293" formatCode="0.000">
                  <c:v>1.6465370370370214E-2</c:v>
                </c:pt>
                <c:pt idx="294" formatCode="0.000">
                  <c:v>0.33813018518518523</c:v>
                </c:pt>
                <c:pt idx="295" formatCode="0.000">
                  <c:v>0.394882037037037</c:v>
                </c:pt>
                <c:pt idx="296" formatCode="0.000">
                  <c:v>0.24140935185185186</c:v>
                </c:pt>
                <c:pt idx="297" formatCode="0.000">
                  <c:v>4.2184351851851876E-2</c:v>
                </c:pt>
                <c:pt idx="298" formatCode="0.000">
                  <c:v>-8.8935277777777766E-2</c:v>
                </c:pt>
                <c:pt idx="299" formatCode="0.000">
                  <c:v>-0.10438240740740734</c:v>
                </c:pt>
                <c:pt idx="300" formatCode="0.000">
                  <c:v>-7.672925925925933E-2</c:v>
                </c:pt>
                <c:pt idx="301" formatCode="0.000">
                  <c:v>-5.2692592592592513E-2</c:v>
                </c:pt>
                <c:pt idx="302" formatCode="0.000">
                  <c:v>-4.47277777777777E-2</c:v>
                </c:pt>
                <c:pt idx="303" formatCode="0.000">
                  <c:v>-4.3905185185185047E-2</c:v>
                </c:pt>
                <c:pt idx="304" formatCode="0.000">
                  <c:v>-1.9479999999999942E-2</c:v>
                </c:pt>
                <c:pt idx="305" formatCode="0.000">
                  <c:v>1.6178148148148219E-2</c:v>
                </c:pt>
                <c:pt idx="306" formatCode="0.000">
                  <c:v>5.724296296296294E-2</c:v>
                </c:pt>
                <c:pt idx="307" formatCode="0.000">
                  <c:v>8.6357407407407272E-2</c:v>
                </c:pt>
                <c:pt idx="308" formatCode="0.000">
                  <c:v>2.0994814814814466E-2</c:v>
                </c:pt>
                <c:pt idx="309" formatCode="0.000">
                  <c:v>-8.8220555555555524E-2</c:v>
                </c:pt>
                <c:pt idx="310" formatCode="0.000">
                  <c:v>-0.20637601851851817</c:v>
                </c:pt>
                <c:pt idx="311" formatCode="0.000">
                  <c:v>-0.18564925925925935</c:v>
                </c:pt>
                <c:pt idx="312" formatCode="0.000">
                  <c:v>-0.11399568148148154</c:v>
                </c:pt>
                <c:pt idx="313" formatCode="0.000">
                  <c:v>1.2866068518518459E-2</c:v>
                </c:pt>
                <c:pt idx="314" formatCode="0.000">
                  <c:v>0.13574079074074075</c:v>
                </c:pt>
                <c:pt idx="315" formatCode="0.000">
                  <c:v>0.31044913148148146</c:v>
                </c:pt>
                <c:pt idx="316" formatCode="0.000">
                  <c:v>0.40893925185185181</c:v>
                </c:pt>
                <c:pt idx="317" formatCode="0.000">
                  <c:v>0.26670008518518529</c:v>
                </c:pt>
                <c:pt idx="318" formatCode="0.000">
                  <c:v>-7.5687977777777693E-2</c:v>
                </c:pt>
                <c:pt idx="319" formatCode="0.000">
                  <c:v>-0.35000828333333334</c:v>
                </c:pt>
                <c:pt idx="320" formatCode="0.000">
                  <c:v>-0.32353078333333318</c:v>
                </c:pt>
                <c:pt idx="321" formatCode="0.000">
                  <c:v>-9.8174638888888888E-2</c:v>
                </c:pt>
                <c:pt idx="322" formatCode="0.000">
                  <c:v>8.8054074074074062E-2</c:v>
                </c:pt>
                <c:pt idx="323" formatCode="0.000">
                  <c:v>0.14926166666666663</c:v>
                </c:pt>
                <c:pt idx="324" formatCode="0.000">
                  <c:v>0.11253398148148164</c:v>
                </c:pt>
                <c:pt idx="325" formatCode="0.000">
                  <c:v>-3.517861111111098E-2</c:v>
                </c:pt>
                <c:pt idx="326" formatCode="0.000">
                  <c:v>-0.2033408333333333</c:v>
                </c:pt>
                <c:pt idx="327" formatCode="0.000">
                  <c:v>-0.27306925925925918</c:v>
                </c:pt>
                <c:pt idx="328" formatCode="0.000">
                  <c:v>-5.948703703703706E-2</c:v>
                </c:pt>
                <c:pt idx="329" formatCode="0.000">
                  <c:v>0.19544592592592591</c:v>
                </c:pt>
                <c:pt idx="330" formatCode="0.000">
                  <c:v>0.32035703703703711</c:v>
                </c:pt>
                <c:pt idx="331" formatCode="0.000">
                  <c:v>0.12211037037037054</c:v>
                </c:pt>
                <c:pt idx="332" formatCode="0.000">
                  <c:v>-0.10037055555555563</c:v>
                </c:pt>
                <c:pt idx="333" formatCode="0.000">
                  <c:v>-0.25960018518518502</c:v>
                </c:pt>
                <c:pt idx="334" formatCode="0.000">
                  <c:v>-0.11524611111111116</c:v>
                </c:pt>
                <c:pt idx="335" formatCode="0.000">
                  <c:v>8.129333333333344E-2</c:v>
                </c:pt>
                <c:pt idx="336" formatCode="0.000">
                  <c:v>0.2803562962962961</c:v>
                </c:pt>
                <c:pt idx="337" formatCode="0.000">
                  <c:v>0.22986666666666666</c:v>
                </c:pt>
                <c:pt idx="338" formatCode="0.000">
                  <c:v>8.9770925925926059E-2</c:v>
                </c:pt>
                <c:pt idx="339" formatCode="0.000">
                  <c:v>-5.4895740740740884E-2</c:v>
                </c:pt>
                <c:pt idx="340" formatCode="0.000">
                  <c:v>-9.2742407407407246E-2</c:v>
                </c:pt>
                <c:pt idx="341" formatCode="0.000">
                  <c:v>-9.6083333333333742E-2</c:v>
                </c:pt>
                <c:pt idx="342" formatCode="0.000">
                  <c:v>-0.10436111111111113</c:v>
                </c:pt>
                <c:pt idx="343" formatCode="0.000">
                  <c:v>-0.11824259259259251</c:v>
                </c:pt>
                <c:pt idx="344" formatCode="0.000">
                  <c:v>-7.1681481481481235E-2</c:v>
                </c:pt>
                <c:pt idx="345" formatCode="0.000">
                  <c:v>-3.4379629629629482E-2</c:v>
                </c:pt>
                <c:pt idx="346" formatCode="0.000">
                  <c:v>-1.2401851851852053E-2</c:v>
                </c:pt>
                <c:pt idx="347" formatCode="0.000">
                  <c:v>-0.10062601851851838</c:v>
                </c:pt>
                <c:pt idx="348" formatCode="0.000">
                  <c:v>-0.14809935185185186</c:v>
                </c:pt>
                <c:pt idx="349" formatCode="0.000">
                  <c:v>-0.10385861111111105</c:v>
                </c:pt>
                <c:pt idx="350" formatCode="0.000">
                  <c:v>4.7943425925925709E-2</c:v>
                </c:pt>
                <c:pt idx="351" formatCode="0.000">
                  <c:v>0.1669600925925927</c:v>
                </c:pt>
                <c:pt idx="352" formatCode="0.000">
                  <c:v>0.22161009259259234</c:v>
                </c:pt>
                <c:pt idx="353" formatCode="0.000">
                  <c:v>0.20022787037037026</c:v>
                </c:pt>
                <c:pt idx="354" formatCode="0.000">
                  <c:v>0.11198398148148136</c:v>
                </c:pt>
                <c:pt idx="355" formatCode="0.000">
                  <c:v>-0.13631490740740726</c:v>
                </c:pt>
                <c:pt idx="356" formatCode="0.000">
                  <c:v>-0.2939502777777776</c:v>
                </c:pt>
                <c:pt idx="357" formatCode="0.000">
                  <c:v>-0.21103527777777753</c:v>
                </c:pt>
                <c:pt idx="358" formatCode="0.000">
                  <c:v>0.1072169444444443</c:v>
                </c:pt>
                <c:pt idx="359" formatCode="0.000">
                  <c:v>0.31756777777777756</c:v>
                </c:pt>
                <c:pt idx="360" formatCode="0.000">
                  <c:v>0.22244722222222191</c:v>
                </c:pt>
                <c:pt idx="361" formatCode="0.000">
                  <c:v>2.3906111111110961E-2</c:v>
                </c:pt>
                <c:pt idx="362" formatCode="0.000">
                  <c:v>-0.17433750000000026</c:v>
                </c:pt>
                <c:pt idx="363" formatCode="0.000">
                  <c:v>-0.19943953703703721</c:v>
                </c:pt>
                <c:pt idx="364" formatCode="0.000">
                  <c:v>-0.1808901851851854</c:v>
                </c:pt>
                <c:pt idx="365" formatCode="0.000">
                  <c:v>-6.1453703703703511E-2</c:v>
                </c:pt>
                <c:pt idx="366" formatCode="0.000">
                  <c:v>1.5084351851851863E-2</c:v>
                </c:pt>
                <c:pt idx="367" formatCode="0.000">
                  <c:v>4.9174537037037225E-2</c:v>
                </c:pt>
                <c:pt idx="368" formatCode="0.000">
                  <c:v>4.3090092592592666E-2</c:v>
                </c:pt>
                <c:pt idx="369" formatCode="0.000">
                  <c:v>7.6532129629629631E-2</c:v>
                </c:pt>
                <c:pt idx="370" formatCode="0.000">
                  <c:v>0.17570601851851864</c:v>
                </c:pt>
                <c:pt idx="371" formatCode="0.000">
                  <c:v>0.28995768518518505</c:v>
                </c:pt>
                <c:pt idx="372" formatCode="0.000">
                  <c:v>0.24180527777777794</c:v>
                </c:pt>
                <c:pt idx="373" formatCode="0.000">
                  <c:v>2.7470277777777774E-2</c:v>
                </c:pt>
                <c:pt idx="374" formatCode="0.000">
                  <c:v>-0.30689055555555567</c:v>
                </c:pt>
                <c:pt idx="375" formatCode="0.000">
                  <c:v>-0.32603583333333352</c:v>
                </c:pt>
                <c:pt idx="376" formatCode="0.000">
                  <c:v>-0.15853777777777789</c:v>
                </c:pt>
                <c:pt idx="377" formatCode="0.000">
                  <c:v>0.10166777777777769</c:v>
                </c:pt>
                <c:pt idx="378" formatCode="0.000">
                  <c:v>6.0403611111111255E-2</c:v>
                </c:pt>
                <c:pt idx="379" formatCode="0.000">
                  <c:v>-7.1109277777777979E-2</c:v>
                </c:pt>
                <c:pt idx="380" formatCode="0.000">
                  <c:v>-0.11275511111111092</c:v>
                </c:pt>
                <c:pt idx="381" formatCode="0.000">
                  <c:v>1.8606000000000122E-2</c:v>
                </c:pt>
                <c:pt idx="382" formatCode="0.000">
                  <c:v>0.13574772222222209</c:v>
                </c:pt>
                <c:pt idx="383" formatCode="0.000">
                  <c:v>7.5450777777777756E-2</c:v>
                </c:pt>
                <c:pt idx="384" formatCode="0.000">
                  <c:v>-6.9639888888888946E-2</c:v>
                </c:pt>
                <c:pt idx="385" formatCode="0.000">
                  <c:v>-0.10641772222222246</c:v>
                </c:pt>
                <c:pt idx="386" formatCode="0.000">
                  <c:v>6.1156666666666304E-3</c:v>
                </c:pt>
                <c:pt idx="387" formatCode="0.000">
                  <c:v>0.14083549999999989</c:v>
                </c:pt>
                <c:pt idx="388" formatCode="0.000">
                  <c:v>0.14770244444444425</c:v>
                </c:pt>
                <c:pt idx="389" formatCode="0.000">
                  <c:v>5.5125611111111139E-2</c:v>
                </c:pt>
                <c:pt idx="390" formatCode="0.000">
                  <c:v>-1.5823500000000212E-2</c:v>
                </c:pt>
                <c:pt idx="391" formatCode="0.000">
                  <c:v>-4.8236333333333326E-2</c:v>
                </c:pt>
                <c:pt idx="392" formatCode="0.000">
                  <c:v>1.0855555555555618E-4</c:v>
                </c:pt>
                <c:pt idx="393" formatCode="0.000">
                  <c:v>3.5982999999999876E-2</c:v>
                </c:pt>
                <c:pt idx="394" formatCode="0.000">
                  <c:v>0.11195466666666665</c:v>
                </c:pt>
                <c:pt idx="395" formatCode="0.000">
                  <c:v>2.5974888888888881E-2</c:v>
                </c:pt>
                <c:pt idx="396" formatCode="0.000">
                  <c:v>-0.1178208888888892</c:v>
                </c:pt>
                <c:pt idx="397" formatCode="0.000">
                  <c:v>-0.29365044444444455</c:v>
                </c:pt>
                <c:pt idx="398" formatCode="0.000">
                  <c:v>-0.25866155555555559</c:v>
                </c:pt>
                <c:pt idx="399" formatCode="0.000">
                  <c:v>-9.0178000000000091E-2</c:v>
                </c:pt>
                <c:pt idx="400" formatCode="0.000">
                  <c:v>0.12611511111111096</c:v>
                </c:pt>
                <c:pt idx="401" formatCode="0.000">
                  <c:v>0.24588622222222223</c:v>
                </c:pt>
                <c:pt idx="402" formatCode="0.000">
                  <c:v>0.22446044444444468</c:v>
                </c:pt>
                <c:pt idx="403" formatCode="0.000">
                  <c:v>0.10493799999999998</c:v>
                </c:pt>
                <c:pt idx="404" formatCode="0.000">
                  <c:v>-4.9509777777777542E-2</c:v>
                </c:pt>
                <c:pt idx="405" formatCode="0.000">
                  <c:v>-0.10772600000000021</c:v>
                </c:pt>
                <c:pt idx="406" formatCode="0.000">
                  <c:v>-0.10277833333333342</c:v>
                </c:pt>
                <c:pt idx="407" formatCode="0.000">
                  <c:v>-1.3043253968253898E-2</c:v>
                </c:pt>
                <c:pt idx="408" formatCode="0.000">
                  <c:v>-2.4592936507936924E-2</c:v>
                </c:pt>
                <c:pt idx="409" formatCode="0.000">
                  <c:v>-1.3880952380952438E-2</c:v>
                </c:pt>
                <c:pt idx="410" formatCode="0.000">
                  <c:v>-0.1015853968253968</c:v>
                </c:pt>
                <c:pt idx="411" formatCode="0.000">
                  <c:v>-1.1526031746031506E-2</c:v>
                </c:pt>
                <c:pt idx="412" formatCode="0.000">
                  <c:v>1.3175952380952483E-2</c:v>
                </c:pt>
                <c:pt idx="413" formatCode="0.000">
                  <c:v>0.10120261904761874</c:v>
                </c:pt>
                <c:pt idx="414" formatCode="0.000">
                  <c:v>4.0723571428571415E-2</c:v>
                </c:pt>
                <c:pt idx="415" formatCode="0.000">
                  <c:v>-2.9895396825396769E-2</c:v>
                </c:pt>
                <c:pt idx="416" formatCode="0.000">
                  <c:v>-8.8084126984126931E-2</c:v>
                </c:pt>
                <c:pt idx="417" formatCode="0.000">
                  <c:v>-0.15550190476190484</c:v>
                </c:pt>
                <c:pt idx="418" formatCode="0.000">
                  <c:v>-6.332539682539684E-2</c:v>
                </c:pt>
                <c:pt idx="419" formatCode="0.000">
                  <c:v>6.8071587301587244E-2</c:v>
                </c:pt>
                <c:pt idx="420" formatCode="0.000">
                  <c:v>0.25398301587301586</c:v>
                </c:pt>
                <c:pt idx="421" formatCode="0.000">
                  <c:v>0.2406746428571428</c:v>
                </c:pt>
                <c:pt idx="422" formatCode="0.000">
                  <c:v>1.9734960317460248E-2</c:v>
                </c:pt>
                <c:pt idx="423" formatCode="0.000">
                  <c:v>-0.18482599206349204</c:v>
                </c:pt>
                <c:pt idx="424" formatCode="0.000">
                  <c:v>-0.24406011111111103</c:v>
                </c:pt>
                <c:pt idx="425" formatCode="0.000">
                  <c:v>-7.1952555555555464E-2</c:v>
                </c:pt>
                <c:pt idx="426" formatCode="0.000">
                  <c:v>9.3833222222222235E-2</c:v>
                </c:pt>
                <c:pt idx="427" formatCode="0.000">
                  <c:v>0.15496870634920634</c:v>
                </c:pt>
                <c:pt idx="428" formatCode="0.000">
                  <c:v>0.13892972222222211</c:v>
                </c:pt>
                <c:pt idx="429" formatCode="0.000">
                  <c:v>8.9746388888888973E-2</c:v>
                </c:pt>
                <c:pt idx="430" formatCode="0.000">
                  <c:v>0.12866088888888882</c:v>
                </c:pt>
                <c:pt idx="431" formatCode="0.000">
                  <c:v>7.1524888888889082E-2</c:v>
                </c:pt>
                <c:pt idx="432" formatCode="0.000">
                  <c:v>3.515555555555494E-3</c:v>
                </c:pt>
                <c:pt idx="433" formatCode="0.000">
                  <c:v>-0.18046533333333326</c:v>
                </c:pt>
                <c:pt idx="434" formatCode="0.000">
                  <c:v>-0.17676644444444434</c:v>
                </c:pt>
                <c:pt idx="435" formatCode="0.000">
                  <c:v>-0.15088622222222225</c:v>
                </c:pt>
                <c:pt idx="436" formatCode="0.000">
                  <c:v>-3.9445555555555512E-2</c:v>
                </c:pt>
                <c:pt idx="437" formatCode="0.000">
                  <c:v>-8.4128444444444561E-2</c:v>
                </c:pt>
                <c:pt idx="438" formatCode="0.000">
                  <c:v>-4.5862833333333519E-2</c:v>
                </c:pt>
                <c:pt idx="439" formatCode="0.000">
                  <c:v>3.8270425925925777E-2</c:v>
                </c:pt>
                <c:pt idx="440" formatCode="0.000">
                  <c:v>0.1567385740740741</c:v>
                </c:pt>
                <c:pt idx="441" formatCode="0.000">
                  <c:v>9.3146851851851675E-2</c:v>
                </c:pt>
                <c:pt idx="442" formatCode="0.000">
                  <c:v>-9.3071481481481588E-2</c:v>
                </c:pt>
                <c:pt idx="443" formatCode="0.000">
                  <c:v>-0.22401953703703714</c:v>
                </c:pt>
                <c:pt idx="444" formatCode="0.000">
                  <c:v>-0.15051961279461279</c:v>
                </c:pt>
                <c:pt idx="445" formatCode="0.000">
                  <c:v>0.10227467291967318</c:v>
                </c:pt>
                <c:pt idx="446" formatCode="0.000">
                  <c:v>0.32347693482443501</c:v>
                </c:pt>
                <c:pt idx="447" formatCode="0.000">
                  <c:v>0.36015581289081294</c:v>
                </c:pt>
                <c:pt idx="448" formatCode="0.000">
                  <c:v>0.13160210918710913</c:v>
                </c:pt>
                <c:pt idx="449" formatCode="0.000">
                  <c:v>-9.6114491341991348E-2</c:v>
                </c:pt>
                <c:pt idx="450" formatCode="0.000">
                  <c:v>-0.20799483766233762</c:v>
                </c:pt>
                <c:pt idx="451" formatCode="0.000">
                  <c:v>-0.10608952020202012</c:v>
                </c:pt>
                <c:pt idx="452" formatCode="0.000">
                  <c:v>-6.0447873376623273E-2</c:v>
                </c:pt>
                <c:pt idx="453" formatCode="0.000">
                  <c:v>-2.1201388888888451E-3</c:v>
                </c:pt>
                <c:pt idx="454" formatCode="0.000">
                  <c:v>6.0543849206348144E-3</c:v>
                </c:pt>
                <c:pt idx="455" formatCode="0.000">
                  <c:v>0.12989234126984106</c:v>
                </c:pt>
                <c:pt idx="456" formatCode="0.000">
                  <c:v>6.1403478835978742E-2</c:v>
                </c:pt>
                <c:pt idx="457" formatCode="0.000">
                  <c:v>-5.2561124338624476E-2</c:v>
                </c:pt>
                <c:pt idx="458" formatCode="0.000">
                  <c:v>-0.28980418650793649</c:v>
                </c:pt>
                <c:pt idx="459" formatCode="0.000">
                  <c:v>-0.21203841931216916</c:v>
                </c:pt>
                <c:pt idx="460" formatCode="0.000">
                  <c:v>-7.761587962962968E-2</c:v>
                </c:pt>
                <c:pt idx="461" formatCode="0.000">
                  <c:v>0.19282190476190475</c:v>
                </c:pt>
                <c:pt idx="462" formatCode="0.000">
                  <c:v>0.23968177248677247</c:v>
                </c:pt>
                <c:pt idx="463" formatCode="0.000">
                  <c:v>0.2018591534391535</c:v>
                </c:pt>
                <c:pt idx="464" formatCode="0.000">
                  <c:v>3.5316666666666774E-2</c:v>
                </c:pt>
                <c:pt idx="465" formatCode="0.000">
                  <c:v>-0.13499092592592599</c:v>
                </c:pt>
                <c:pt idx="466" formatCode="0.000">
                  <c:v>-9.5202566137566169E-2</c:v>
                </c:pt>
                <c:pt idx="467" formatCode="0.000">
                  <c:v>-2.9021380952381159E-2</c:v>
                </c:pt>
                <c:pt idx="468" formatCode="0.000">
                  <c:v>0.14033447089947082</c:v>
                </c:pt>
                <c:pt idx="469" formatCode="0.000">
                  <c:v>2.1240566137566308E-2</c:v>
                </c:pt>
                <c:pt idx="470" formatCode="0.000">
                  <c:v>-2.4399740259740121E-2</c:v>
                </c:pt>
                <c:pt idx="471" formatCode="0.000">
                  <c:v>-0.12274196248196234</c:v>
                </c:pt>
                <c:pt idx="472" formatCode="0.000">
                  <c:v>-7.5215089466089569E-2</c:v>
                </c:pt>
                <c:pt idx="473" formatCode="0.000">
                  <c:v>-4.8458873977873962E-2</c:v>
                </c:pt>
                <c:pt idx="474" formatCode="0.000">
                  <c:v>4.3241051948051945E-2</c:v>
                </c:pt>
                <c:pt idx="475" formatCode="0.000">
                  <c:v>0.10549010485810484</c:v>
                </c:pt>
                <c:pt idx="476" formatCode="0.000">
                  <c:v>7.4292899951900138E-2</c:v>
                </c:pt>
                <c:pt idx="477" formatCode="0.000">
                  <c:v>-1.0460052429052458E-2</c:v>
                </c:pt>
                <c:pt idx="478" formatCode="0.000">
                  <c:v>2.8353123617123499E-2</c:v>
                </c:pt>
                <c:pt idx="479" formatCode="0.000">
                  <c:v>0.14863651467051464</c:v>
                </c:pt>
                <c:pt idx="480" formatCode="0.000">
                  <c:v>8.1683392866282012E-2</c:v>
                </c:pt>
                <c:pt idx="481" formatCode="0.000">
                  <c:v>-7.4610499151214205E-2</c:v>
                </c:pt>
                <c:pt idx="482" formatCode="0.000">
                  <c:v>-0.2732160840559763</c:v>
                </c:pt>
              </c:numCache>
            </c:numRef>
          </c:yVal>
        </c:ser>
        <c:ser>
          <c:idx val="0"/>
          <c:order val="1"/>
          <c:tx>
            <c:v>Dot1</c:v>
          </c:tx>
          <c:spPr>
            <a:ln w="57150"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Chart!$L$4:$L$5</c:f>
              <c:numCache>
                <c:formatCode>0</c:formatCode>
                <c:ptCount val="2"/>
                <c:pt idx="0">
                  <c:v>-781</c:v>
                </c:pt>
                <c:pt idx="1">
                  <c:v>-782</c:v>
                </c:pt>
              </c:numCache>
            </c:numRef>
          </c:xVal>
          <c:yVal>
            <c:numRef>
              <c:f>Chart!$M$4:$M$5</c:f>
              <c:numCache>
                <c:formatCode>0.00</c:formatCode>
                <c:ptCount val="2"/>
                <c:pt idx="0">
                  <c:v>0.55000000000000004</c:v>
                </c:pt>
                <c:pt idx="1">
                  <c:v>0.55000000000000004</c:v>
                </c:pt>
              </c:numCache>
            </c:numRef>
          </c:yVal>
        </c:ser>
        <c:ser>
          <c:idx val="2"/>
          <c:order val="2"/>
          <c:tx>
            <c:v>Dot2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Chart!$L$7:$L$8</c:f>
              <c:numCache>
                <c:formatCode>0</c:formatCode>
                <c:ptCount val="2"/>
                <c:pt idx="0">
                  <c:v>-920</c:v>
                </c:pt>
                <c:pt idx="1">
                  <c:v>-919</c:v>
                </c:pt>
              </c:numCache>
            </c:numRef>
          </c:xVal>
          <c:yVal>
            <c:numRef>
              <c:f>Chart!$M$7:$M$8</c:f>
              <c:numCache>
                <c:formatCode>0.00</c:formatCode>
                <c:ptCount val="2"/>
                <c:pt idx="0">
                  <c:v>0.28000000000000003</c:v>
                </c:pt>
                <c:pt idx="1">
                  <c:v>0.28000000000000003</c:v>
                </c:pt>
              </c:numCache>
            </c:numRef>
          </c:yVal>
        </c:ser>
        <c:ser>
          <c:idx val="3"/>
          <c:order val="3"/>
          <c:tx>
            <c:v>Dot3</c:v>
          </c:tx>
          <c:spPr>
            <a:ln w="76200">
              <a:solidFill>
                <a:srgbClr val="FF0000">
                  <a:alpha val="0"/>
                </a:srgbClr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Chart!$L$10:$L$11</c:f>
              <c:numCache>
                <c:formatCode>0</c:formatCode>
                <c:ptCount val="2"/>
                <c:pt idx="0">
                  <c:v>-925</c:v>
                </c:pt>
                <c:pt idx="1">
                  <c:v>-924</c:v>
                </c:pt>
              </c:numCache>
            </c:numRef>
          </c:xVal>
          <c:yVal>
            <c:numRef>
              <c:f>Chart!$M$10:$M$11</c:f>
              <c:numCache>
                <c:formatCode>0.00</c:formatCode>
                <c:ptCount val="2"/>
                <c:pt idx="0">
                  <c:v>0.28000000000000003</c:v>
                </c:pt>
                <c:pt idx="1">
                  <c:v>0.28000000000000003</c:v>
                </c:pt>
              </c:numCache>
            </c:numRef>
          </c:yVal>
        </c:ser>
        <c:ser>
          <c:idx val="4"/>
          <c:order val="4"/>
          <c:tx>
            <c:v>Dot4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Chart!$L$13:$L$14</c:f>
              <c:numCache>
                <c:formatCode>0</c:formatCode>
                <c:ptCount val="2"/>
                <c:pt idx="0">
                  <c:v>-988</c:v>
                </c:pt>
                <c:pt idx="1">
                  <c:v>-987</c:v>
                </c:pt>
              </c:numCache>
            </c:numRef>
          </c:xVal>
          <c:yVal>
            <c:numRef>
              <c:f>Chart!$M$13:$M$14</c:f>
              <c:numCache>
                <c:formatCode>0.00</c:formatCode>
                <c:ptCount val="2"/>
                <c:pt idx="0">
                  <c:v>0.35</c:v>
                </c:pt>
                <c:pt idx="1">
                  <c:v>0.35</c:v>
                </c:pt>
              </c:numCache>
            </c:numRef>
          </c:yVal>
        </c:ser>
        <c:ser>
          <c:idx val="5"/>
          <c:order val="5"/>
          <c:tx>
            <c:v>Dot5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Chart!$L$16:$L$17</c:f>
              <c:numCache>
                <c:formatCode>0</c:formatCode>
                <c:ptCount val="2"/>
                <c:pt idx="0">
                  <c:v>-1072</c:v>
                </c:pt>
                <c:pt idx="1">
                  <c:v>-1071</c:v>
                </c:pt>
              </c:numCache>
            </c:numRef>
          </c:xVal>
          <c:yVal>
            <c:numRef>
              <c:f>Chart!$M$16:$M$17</c:f>
              <c:numCache>
                <c:formatCode>0.00</c:formatCode>
                <c:ptCount val="2"/>
                <c:pt idx="0">
                  <c:v>0.43</c:v>
                </c:pt>
                <c:pt idx="1">
                  <c:v>0.43</c:v>
                </c:pt>
              </c:numCache>
            </c:numRef>
          </c:yVal>
        </c:ser>
        <c:ser>
          <c:idx val="6"/>
          <c:order val="6"/>
          <c:tx>
            <c:v>Dot6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Chart!$L$19:$L$20</c:f>
              <c:numCache>
                <c:formatCode>0</c:formatCode>
                <c:ptCount val="2"/>
                <c:pt idx="0">
                  <c:v>-1173</c:v>
                </c:pt>
                <c:pt idx="1">
                  <c:v>-1172</c:v>
                </c:pt>
              </c:numCache>
            </c:numRef>
          </c:xVal>
          <c:yVal>
            <c:numRef>
              <c:f>Chart!$M$19:$M$20</c:f>
              <c:numCache>
                <c:formatCode>0.00</c:formatCode>
                <c:ptCount val="2"/>
                <c:pt idx="0">
                  <c:v>0.65</c:v>
                </c:pt>
                <c:pt idx="1">
                  <c:v>0.65</c:v>
                </c:pt>
              </c:numCache>
            </c:numRef>
          </c:yVal>
        </c:ser>
        <c:ser>
          <c:idx val="7"/>
          <c:order val="7"/>
          <c:tx>
            <c:v>Dot7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Chart!$L$22:$L$23</c:f>
              <c:numCache>
                <c:formatCode>0</c:formatCode>
                <c:ptCount val="2"/>
                <c:pt idx="0">
                  <c:v>-1185</c:v>
                </c:pt>
                <c:pt idx="1">
                  <c:v>-1184</c:v>
                </c:pt>
              </c:numCache>
            </c:numRef>
          </c:xVal>
          <c:yVal>
            <c:numRef>
              <c:f>Chart!$M$22:$M$23</c:f>
              <c:numCache>
                <c:formatCode>0.00</c:formatCode>
                <c:ptCount val="2"/>
                <c:pt idx="0">
                  <c:v>0.65</c:v>
                </c:pt>
                <c:pt idx="1">
                  <c:v>0.65</c:v>
                </c:pt>
              </c:numCache>
            </c:numRef>
          </c:yVal>
        </c:ser>
        <c:ser>
          <c:idx val="8"/>
          <c:order val="8"/>
          <c:tx>
            <c:v>Dot8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Chart!$L$25:$L$26</c:f>
              <c:numCache>
                <c:formatCode>0</c:formatCode>
                <c:ptCount val="2"/>
                <c:pt idx="0">
                  <c:v>-1778</c:v>
                </c:pt>
                <c:pt idx="1">
                  <c:v>-1777</c:v>
                </c:pt>
              </c:numCache>
            </c:numRef>
          </c:xVal>
          <c:yVal>
            <c:numRef>
              <c:f>Chart!$M$25:$M$26</c:f>
              <c:numCache>
                <c:formatCode>0.00</c:formatCode>
                <c:ptCount val="2"/>
                <c:pt idx="0">
                  <c:v>0.33</c:v>
                </c:pt>
                <c:pt idx="1">
                  <c:v>0.33</c:v>
                </c:pt>
              </c:numCache>
            </c:numRef>
          </c:yVal>
        </c:ser>
        <c:ser>
          <c:idx val="9"/>
          <c:order val="9"/>
          <c:tx>
            <c:v>Dot9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Chart!$L$28:$L$29</c:f>
              <c:numCache>
                <c:formatCode>0</c:formatCode>
                <c:ptCount val="2"/>
                <c:pt idx="0">
                  <c:v>-1945</c:v>
                </c:pt>
                <c:pt idx="1">
                  <c:v>-1944</c:v>
                </c:pt>
              </c:numCache>
            </c:numRef>
          </c:xVal>
          <c:yVal>
            <c:numRef>
              <c:f>Chart!$M$28:$M$29</c:f>
              <c:numCache>
                <c:formatCode>0.00</c:formatCode>
                <c:ptCount val="2"/>
                <c:pt idx="0">
                  <c:v>0.57999999999999996</c:v>
                </c:pt>
                <c:pt idx="1">
                  <c:v>0.57999999999999996</c:v>
                </c:pt>
              </c:numCache>
            </c:numRef>
          </c:yVal>
        </c:ser>
        <c:ser>
          <c:idx val="10"/>
          <c:order val="10"/>
          <c:tx>
            <c:v>Dot10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Chart!$L$31:$L$32</c:f>
              <c:numCache>
                <c:formatCode>0</c:formatCode>
                <c:ptCount val="2"/>
                <c:pt idx="0">
                  <c:v>-2118</c:v>
                </c:pt>
                <c:pt idx="1">
                  <c:v>-2117</c:v>
                </c:pt>
              </c:numCache>
            </c:numRef>
          </c:xVal>
          <c:yVal>
            <c:numRef>
              <c:f>Chart!$M$31:$M$32</c:f>
              <c:numCache>
                <c:formatCode>0.00</c:formatCode>
                <c:ptCount val="2"/>
                <c:pt idx="0">
                  <c:v>0.35</c:v>
                </c:pt>
                <c:pt idx="1">
                  <c:v>0.35</c:v>
                </c:pt>
              </c:numCache>
            </c:numRef>
          </c:yVal>
        </c:ser>
        <c:ser>
          <c:idx val="11"/>
          <c:order val="11"/>
          <c:tx>
            <c:v>Dot11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Chart!$L$34:$L$35</c:f>
              <c:numCache>
                <c:formatCode>0</c:formatCode>
                <c:ptCount val="2"/>
                <c:pt idx="0">
                  <c:v>-2133</c:v>
                </c:pt>
                <c:pt idx="1">
                  <c:v>-2132</c:v>
                </c:pt>
              </c:numCache>
            </c:numRef>
          </c:xVal>
          <c:yVal>
            <c:numRef>
              <c:f>Chart!$M$34:$M$35</c:f>
              <c:numCache>
                <c:formatCode>0.00</c:formatCode>
                <c:ptCount val="2"/>
                <c:pt idx="0">
                  <c:v>0.35</c:v>
                </c:pt>
                <c:pt idx="1">
                  <c:v>0.35</c:v>
                </c:pt>
              </c:numCache>
            </c:numRef>
          </c:yVal>
        </c:ser>
        <c:axId val="89774720"/>
        <c:axId val="89916160"/>
      </c:scatterChart>
      <c:valAx>
        <c:axId val="89774720"/>
        <c:scaling>
          <c:orientation val="minMax"/>
          <c:max val="-698.8"/>
          <c:min val="-2201.0999000000002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0" sourceLinked="0"/>
        <c:tickLblPos val="nextTo"/>
        <c:txPr>
          <a:bodyPr rot="5400000" vert="horz"/>
          <a:lstStyle/>
          <a:p>
            <a:pPr>
              <a:defRPr sz="1200" b="1" i="0" baseline="0"/>
            </a:pPr>
            <a:endParaRPr lang="en-US"/>
          </a:p>
        </c:txPr>
        <c:crossAx val="89916160"/>
        <c:crossesAt val="-10000"/>
        <c:crossBetween val="midCat"/>
        <c:majorUnit val="83.455920000000006"/>
        <c:minorUnit val="41.761573000000013"/>
      </c:valAx>
      <c:valAx>
        <c:axId val="89916160"/>
        <c:scaling>
          <c:orientation val="minMax"/>
          <c:max val="0.60000000000000164"/>
          <c:min val="-0.60000000000000164"/>
        </c:scaling>
        <c:axPos val="l"/>
        <c:majorGridlines/>
        <c:numFmt formatCode="0.0" sourceLinked="0"/>
        <c:tickLblPos val="nextTo"/>
        <c:crossAx val="89774720"/>
        <c:crossesAt val="-10000000"/>
        <c:crossBetween val="midCat"/>
        <c:majorUnit val="0.1"/>
        <c:minorUnit val="0.1"/>
      </c:valAx>
    </c:plotArea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123823</xdr:colOff>
      <xdr:row>24</xdr:row>
      <xdr:rowOff>19050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0.10782</cdr:x>
      <cdr:y>0.01018</cdr:y>
    </cdr:from>
    <cdr:to>
      <cdr:x>0.9124</cdr:x>
      <cdr:y>0.16285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23" y="38107"/>
          <a:ext cx="5686399" cy="571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000" b="1"/>
            <a:t>Earth's Magnetic Field</a:t>
          </a:r>
          <a:r>
            <a:rPr lang="en-US" sz="2000" b="1" baseline="0"/>
            <a:t> (Band-pass Filter)</a:t>
          </a:r>
          <a:r>
            <a:rPr lang="en-US" sz="1800" b="1" baseline="0"/>
            <a:t> </a:t>
          </a:r>
        </a:p>
        <a:p xmlns:a="http://schemas.openxmlformats.org/drawingml/2006/main">
          <a:pPr algn="ctr"/>
          <a:r>
            <a:rPr lang="en-US" sz="1400" b="1" baseline="0"/>
            <a:t>Heavy Gridlines at 83.5-Kyr Intervals, Light Gridlines at 41.8-Kyr Intervals </a:t>
          </a:r>
          <a:endParaRPr lang="en-US" sz="1400" b="1"/>
        </a:p>
      </cdr:txBody>
    </cdr:sp>
  </cdr:relSizeAnchor>
  <cdr:relSizeAnchor xmlns:cdr="http://schemas.openxmlformats.org/drawingml/2006/chartDrawing">
    <cdr:from>
      <cdr:x>0.00558</cdr:x>
      <cdr:y>0.16031</cdr:y>
    </cdr:from>
    <cdr:to>
      <cdr:x>0.03599</cdr:x>
      <cdr:y>0.6972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809451" y="1462022"/>
          <a:ext cx="2009779" cy="285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+mn-lt"/>
              <a:ea typeface="+mn-ea"/>
              <a:cs typeface="+mn-cs"/>
            </a:rPr>
            <a:t>Detrended VADM (10²²Am²)</a:t>
          </a:r>
          <a:endParaRPr lang="en-US" sz="1200"/>
        </a:p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0.469</cdr:x>
      <cdr:y>0.90076</cdr:y>
    </cdr:from>
    <cdr:to>
      <cdr:x>0.60206</cdr:x>
      <cdr:y>0.98218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14698" y="3371851"/>
          <a:ext cx="940384" cy="304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Age (Kyr)</a:t>
          </a:r>
        </a:p>
      </cdr:txBody>
    </cdr:sp>
  </cdr:relSizeAnchor>
  <cdr:relSizeAnchor xmlns:cdr="http://schemas.openxmlformats.org/drawingml/2006/chartDrawing">
    <cdr:from>
      <cdr:x>0.67385</cdr:x>
      <cdr:y>0.9084</cdr:y>
    </cdr:from>
    <cdr:to>
      <cdr:x>0.99361</cdr:x>
      <cdr:y>0.98728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762500" y="3400436"/>
          <a:ext cx="225988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 Source: </a:t>
          </a:r>
          <a:r>
            <a:rPr lang="en-US" sz="1100" baseline="0"/>
            <a:t> Yamazaki &amp; Oda, 2005</a:t>
          </a:r>
          <a:endParaRPr lang="en-US" sz="1100"/>
        </a:p>
      </cdr:txBody>
    </cdr:sp>
  </cdr:relSizeAnchor>
  <cdr:relSizeAnchor xmlns:cdr="http://schemas.openxmlformats.org/drawingml/2006/chartDrawing">
    <cdr:from>
      <cdr:x>0.00213</cdr:x>
      <cdr:y>0.88041</cdr:y>
    </cdr:from>
    <cdr:to>
      <cdr:x>0.24077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8575" y="3295651"/>
          <a:ext cx="3200400" cy="447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10-1 - Yamazaki_Pgram_13-k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5429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10-2 - Yamazaki_Pgram_41-k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4325" y="90201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6400000</xdr:colOff>
      <xdr:row>149</xdr:row>
      <xdr:rowOff>65756</xdr:rowOff>
    </xdr:to>
    <xdr:pic>
      <xdr:nvPicPr>
        <xdr:cNvPr id="4" name="Picture 3" descr="10-3 - Yamazaki_Pgram_125-k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4325" y="174974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6400000</xdr:colOff>
      <xdr:row>200</xdr:row>
      <xdr:rowOff>65756</xdr:rowOff>
    </xdr:to>
    <xdr:pic>
      <xdr:nvPicPr>
        <xdr:cNvPr id="5" name="Picture 4" descr="10-4 - Yamazaki_Pgram_376-k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14325" y="259746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25"/>
  <sheetViews>
    <sheetView tabSelected="1" workbookViewId="0"/>
  </sheetViews>
  <sheetFormatPr defaultColWidth="11.5703125" defaultRowHeight="12.75"/>
  <cols>
    <col min="1" max="1" width="87.28515625" customWidth="1"/>
  </cols>
  <sheetData>
    <row r="2" spans="1:1">
      <c r="A2" t="s">
        <v>0</v>
      </c>
    </row>
    <row r="4" spans="1:1">
      <c r="A4" t="s">
        <v>90</v>
      </c>
    </row>
    <row r="5" spans="1:1">
      <c r="A5" t="s">
        <v>91</v>
      </c>
    </row>
    <row r="6" spans="1:1">
      <c r="A6" t="s">
        <v>89</v>
      </c>
    </row>
    <row r="7" spans="1:1">
      <c r="A7" t="s">
        <v>43</v>
      </c>
    </row>
    <row r="9" spans="1:1">
      <c r="A9" t="s">
        <v>44</v>
      </c>
    </row>
    <row r="10" spans="1:1">
      <c r="A10" t="s">
        <v>45</v>
      </c>
    </row>
    <row r="11" spans="1:1">
      <c r="A11" s="62" t="s">
        <v>54</v>
      </c>
    </row>
    <row r="12" spans="1:1">
      <c r="A12" t="s">
        <v>46</v>
      </c>
    </row>
    <row r="13" spans="1:1">
      <c r="A13" t="s">
        <v>47</v>
      </c>
    </row>
    <row r="15" spans="1:1">
      <c r="A15" t="s">
        <v>57</v>
      </c>
    </row>
    <row r="16" spans="1:1">
      <c r="A16" t="s">
        <v>58</v>
      </c>
    </row>
    <row r="17" spans="1:1">
      <c r="A17" t="s">
        <v>48</v>
      </c>
    </row>
    <row r="19" spans="1:1">
      <c r="A19" t="s">
        <v>55</v>
      </c>
    </row>
    <row r="20" spans="1:1">
      <c r="A20" t="s">
        <v>49</v>
      </c>
    </row>
    <row r="21" spans="1:1">
      <c r="A21" t="s">
        <v>50</v>
      </c>
    </row>
    <row r="22" spans="1:1">
      <c r="A22" t="s">
        <v>51</v>
      </c>
    </row>
    <row r="23" spans="1:1">
      <c r="A23" t="s">
        <v>52</v>
      </c>
    </row>
    <row r="24" spans="1:1">
      <c r="A24" t="s">
        <v>53</v>
      </c>
    </row>
    <row r="25" spans="1:1">
      <c r="A25" t="s">
        <v>56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C3:M35"/>
  <sheetViews>
    <sheetView workbookViewId="0"/>
  </sheetViews>
  <sheetFormatPr defaultColWidth="11.5703125" defaultRowHeight="12.75"/>
  <cols>
    <col min="1" max="1" width="4" customWidth="1"/>
    <col min="12" max="12" width="6.42578125" style="1" customWidth="1"/>
    <col min="13" max="13" width="7.42578125" style="2" customWidth="1"/>
  </cols>
  <sheetData>
    <row r="3" spans="11:13">
      <c r="L3" s="66" t="s">
        <v>86</v>
      </c>
      <c r="M3" s="67" t="s">
        <v>87</v>
      </c>
    </row>
    <row r="4" spans="11:13">
      <c r="K4">
        <v>26</v>
      </c>
      <c r="L4" s="1">
        <v>-781</v>
      </c>
      <c r="M4" s="2">
        <v>0.55000000000000004</v>
      </c>
    </row>
    <row r="5" spans="11:13">
      <c r="L5" s="1">
        <v>-782</v>
      </c>
      <c r="M5" s="2">
        <f>M4</f>
        <v>0.55000000000000004</v>
      </c>
    </row>
    <row r="7" spans="11:13">
      <c r="K7">
        <v>29</v>
      </c>
      <c r="L7" s="1">
        <v>-920</v>
      </c>
      <c r="M7" s="2">
        <v>0.28000000000000003</v>
      </c>
    </row>
    <row r="8" spans="11:13">
      <c r="L8" s="1">
        <f>L7+1</f>
        <v>-919</v>
      </c>
      <c r="M8" s="2">
        <f t="shared" ref="M8:M35" si="0">M7</f>
        <v>0.28000000000000003</v>
      </c>
    </row>
    <row r="10" spans="11:13">
      <c r="K10">
        <v>32</v>
      </c>
      <c r="L10" s="1">
        <v>-925</v>
      </c>
      <c r="M10" s="2">
        <v>0.28000000000000003</v>
      </c>
    </row>
    <row r="11" spans="11:13">
      <c r="L11" s="1">
        <f>L10+1</f>
        <v>-924</v>
      </c>
      <c r="M11" s="2">
        <f t="shared" si="0"/>
        <v>0.28000000000000003</v>
      </c>
    </row>
    <row r="13" spans="11:13">
      <c r="K13">
        <v>35</v>
      </c>
      <c r="L13" s="1">
        <v>-988</v>
      </c>
      <c r="M13" s="2">
        <v>0.35</v>
      </c>
    </row>
    <row r="14" spans="11:13">
      <c r="L14" s="1">
        <f>L13+1</f>
        <v>-987</v>
      </c>
      <c r="M14" s="2">
        <f t="shared" si="0"/>
        <v>0.35</v>
      </c>
    </row>
    <row r="16" spans="11:13">
      <c r="K16">
        <v>38</v>
      </c>
      <c r="L16" s="1">
        <v>-1072</v>
      </c>
      <c r="M16" s="2">
        <v>0.43</v>
      </c>
    </row>
    <row r="17" spans="3:13">
      <c r="L17" s="1">
        <f>L16+1</f>
        <v>-1071</v>
      </c>
      <c r="M17" s="2">
        <f t="shared" si="0"/>
        <v>0.43</v>
      </c>
    </row>
    <row r="19" spans="3:13">
      <c r="K19">
        <v>41</v>
      </c>
      <c r="L19" s="1">
        <v>-1173</v>
      </c>
      <c r="M19" s="2">
        <v>0.65</v>
      </c>
    </row>
    <row r="20" spans="3:13">
      <c r="L20" s="1">
        <f>L19+1</f>
        <v>-1172</v>
      </c>
      <c r="M20" s="2">
        <f t="shared" si="0"/>
        <v>0.65</v>
      </c>
    </row>
    <row r="22" spans="3:13">
      <c r="K22">
        <v>44</v>
      </c>
      <c r="L22" s="1">
        <v>-1185</v>
      </c>
      <c r="M22" s="2">
        <v>0.65</v>
      </c>
    </row>
    <row r="23" spans="3:13">
      <c r="L23" s="1">
        <f>L22+1</f>
        <v>-1184</v>
      </c>
      <c r="M23" s="2">
        <f t="shared" si="0"/>
        <v>0.65</v>
      </c>
    </row>
    <row r="25" spans="3:13">
      <c r="K25">
        <v>47</v>
      </c>
      <c r="L25" s="1">
        <v>-1778</v>
      </c>
      <c r="M25" s="2">
        <v>0.33</v>
      </c>
    </row>
    <row r="26" spans="3:13">
      <c r="L26" s="1">
        <f>L25+1</f>
        <v>-1777</v>
      </c>
      <c r="M26" s="2">
        <f t="shared" si="0"/>
        <v>0.33</v>
      </c>
    </row>
    <row r="27" spans="3:13">
      <c r="C27" t="s">
        <v>88</v>
      </c>
    </row>
    <row r="28" spans="3:13">
      <c r="K28">
        <v>50</v>
      </c>
      <c r="L28" s="1">
        <v>-1945</v>
      </c>
      <c r="M28" s="2">
        <v>0.57999999999999996</v>
      </c>
    </row>
    <row r="29" spans="3:13">
      <c r="L29" s="1">
        <f>L28+1</f>
        <v>-1944</v>
      </c>
      <c r="M29" s="2">
        <f t="shared" si="0"/>
        <v>0.57999999999999996</v>
      </c>
    </row>
    <row r="31" spans="3:13">
      <c r="K31">
        <v>53</v>
      </c>
      <c r="L31" s="1">
        <v>-2118</v>
      </c>
      <c r="M31" s="2">
        <v>0.35</v>
      </c>
    </row>
    <row r="32" spans="3:13">
      <c r="L32" s="1">
        <f>L31+1</f>
        <v>-2117</v>
      </c>
      <c r="M32" s="2">
        <f t="shared" si="0"/>
        <v>0.35</v>
      </c>
    </row>
    <row r="34" spans="11:13">
      <c r="K34">
        <v>56</v>
      </c>
      <c r="L34" s="1">
        <v>-2133</v>
      </c>
      <c r="M34" s="2">
        <v>0.35</v>
      </c>
    </row>
    <row r="35" spans="11:13">
      <c r="L35" s="1">
        <f>L34+1</f>
        <v>-2132</v>
      </c>
      <c r="M35" s="2">
        <f t="shared" si="0"/>
        <v>0.35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I2175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1.42578125" style="4" customWidth="1"/>
    <col min="2" max="2" width="7.7109375" style="10" customWidth="1"/>
    <col min="3" max="3" width="5.28515625" style="10" customWidth="1"/>
    <col min="4" max="4" width="9" style="6" customWidth="1"/>
    <col min="5" max="5" width="3.7109375" style="7" customWidth="1"/>
    <col min="6" max="6" width="12.28515625" customWidth="1"/>
    <col min="7" max="8" width="10.140625" customWidth="1"/>
    <col min="10" max="10" width="7.42578125" customWidth="1"/>
    <col min="11" max="11" width="7.28515625" customWidth="1"/>
    <col min="12" max="13" width="6.5703125" customWidth="1"/>
    <col min="14" max="14" width="0.5703125" customWidth="1"/>
    <col min="15" max="15" width="9.140625" customWidth="1"/>
    <col min="16" max="16" width="8.5703125" customWidth="1"/>
    <col min="17" max="17" width="6.140625" style="1" customWidth="1"/>
    <col min="18" max="18" width="10" customWidth="1"/>
    <col min="19" max="19" width="3.7109375" customWidth="1"/>
    <col min="20" max="20" width="11.140625" customWidth="1"/>
    <col min="21" max="21" width="8.42578125" customWidth="1"/>
    <col min="22" max="22" width="9.28515625" customWidth="1"/>
    <col min="24" max="24" width="7.7109375" customWidth="1"/>
    <col min="25" max="25" width="7.28515625" customWidth="1"/>
    <col min="26" max="26" width="7" customWidth="1"/>
    <col min="27" max="27" width="6.42578125" customWidth="1"/>
    <col min="28" max="28" width="0.85546875" customWidth="1"/>
    <col min="30" max="30" width="8.28515625" customWidth="1"/>
    <col min="31" max="31" width="6.42578125" style="50" customWidth="1"/>
    <col min="32" max="32" width="10.140625" customWidth="1"/>
    <col min="33" max="33" width="3.7109375" customWidth="1"/>
    <col min="34" max="34" width="11.85546875" customWidth="1"/>
    <col min="35" max="35" width="7.7109375" customWidth="1"/>
    <col min="40" max="40" width="7.5703125" customWidth="1"/>
    <col min="42" max="42" width="0.5703125" customWidth="1"/>
    <col min="43" max="44" width="9" customWidth="1"/>
    <col min="45" max="45" width="5.7109375" customWidth="1"/>
    <col min="46" max="46" width="9.5703125" customWidth="1"/>
    <col min="47" max="47" width="3.7109375" customWidth="1"/>
    <col min="48" max="48" width="11.5703125" customWidth="1"/>
    <col min="49" max="49" width="8.5703125" customWidth="1"/>
    <col min="54" max="54" width="7.7109375" customWidth="1"/>
    <col min="56" max="56" width="0.5703125" customWidth="1"/>
    <col min="59" max="59" width="6.42578125" customWidth="1"/>
    <col min="60" max="60" width="10.140625" customWidth="1"/>
    <col min="61" max="61" width="3.7109375" customWidth="1"/>
  </cols>
  <sheetData>
    <row r="1" spans="1:61" s="3" customFormat="1" ht="13.5">
      <c r="A1" s="8" t="s">
        <v>1</v>
      </c>
      <c r="B1" s="11" t="s">
        <v>25</v>
      </c>
      <c r="C1" s="13" t="s">
        <v>2</v>
      </c>
      <c r="D1" s="39" t="s">
        <v>26</v>
      </c>
      <c r="E1" s="15"/>
      <c r="F1" s="31" t="s">
        <v>3</v>
      </c>
      <c r="G1" s="22" t="s">
        <v>18</v>
      </c>
      <c r="H1" s="22" t="s">
        <v>19</v>
      </c>
      <c r="I1" s="20" t="s">
        <v>17</v>
      </c>
      <c r="J1" s="20" t="s">
        <v>71</v>
      </c>
      <c r="K1" s="20" t="s">
        <v>65</v>
      </c>
      <c r="L1" s="22" t="s">
        <v>61</v>
      </c>
      <c r="M1" s="19" t="s">
        <v>62</v>
      </c>
      <c r="N1" s="21"/>
      <c r="O1" s="35" t="s">
        <v>31</v>
      </c>
      <c r="P1" s="35" t="s">
        <v>42</v>
      </c>
      <c r="Q1" s="43" t="s">
        <v>38</v>
      </c>
      <c r="R1" s="37" t="s">
        <v>32</v>
      </c>
      <c r="S1" s="21"/>
      <c r="T1" s="31" t="s">
        <v>3</v>
      </c>
      <c r="U1" s="22" t="s">
        <v>4</v>
      </c>
      <c r="V1" s="22" t="s">
        <v>5</v>
      </c>
      <c r="W1" s="20" t="s">
        <v>17</v>
      </c>
      <c r="X1" s="20" t="s">
        <v>65</v>
      </c>
      <c r="Y1" s="20" t="s">
        <v>66</v>
      </c>
      <c r="Z1" s="22" t="s">
        <v>61</v>
      </c>
      <c r="AA1" s="19" t="s">
        <v>62</v>
      </c>
      <c r="AB1" s="21"/>
      <c r="AC1" s="35" t="s">
        <v>33</v>
      </c>
      <c r="AD1" s="35" t="s">
        <v>42</v>
      </c>
      <c r="AE1" s="44" t="s">
        <v>38</v>
      </c>
      <c r="AF1" s="37" t="s">
        <v>63</v>
      </c>
      <c r="AG1" s="21"/>
      <c r="AH1" s="31" t="s">
        <v>3</v>
      </c>
      <c r="AI1" s="22" t="s">
        <v>20</v>
      </c>
      <c r="AJ1" s="22" t="s">
        <v>21</v>
      </c>
      <c r="AK1" s="20" t="s">
        <v>17</v>
      </c>
      <c r="AL1" s="20" t="s">
        <v>66</v>
      </c>
      <c r="AM1" s="20" t="s">
        <v>68</v>
      </c>
      <c r="AN1" s="22" t="s">
        <v>61</v>
      </c>
      <c r="AO1" s="19" t="s">
        <v>62</v>
      </c>
      <c r="AP1" s="21"/>
      <c r="AQ1" s="35" t="s">
        <v>34</v>
      </c>
      <c r="AR1" s="35" t="s">
        <v>42</v>
      </c>
      <c r="AS1" s="44" t="s">
        <v>38</v>
      </c>
      <c r="AT1" s="37" t="s">
        <v>35</v>
      </c>
      <c r="AU1" s="21"/>
      <c r="AV1" s="31" t="s">
        <v>3</v>
      </c>
      <c r="AW1" s="22" t="s">
        <v>22</v>
      </c>
      <c r="AX1" s="22" t="s">
        <v>23</v>
      </c>
      <c r="AY1" s="20" t="s">
        <v>17</v>
      </c>
      <c r="AZ1" s="20" t="s">
        <v>65</v>
      </c>
      <c r="BA1" s="20" t="s">
        <v>66</v>
      </c>
      <c r="BB1" s="22" t="s">
        <v>61</v>
      </c>
      <c r="BC1" s="19" t="s">
        <v>62</v>
      </c>
      <c r="BD1" s="21"/>
      <c r="BE1" s="35" t="s">
        <v>36</v>
      </c>
      <c r="BF1" s="35" t="s">
        <v>42</v>
      </c>
      <c r="BG1" s="44" t="s">
        <v>38</v>
      </c>
      <c r="BH1" s="55" t="s">
        <v>64</v>
      </c>
      <c r="BI1" s="21"/>
    </row>
    <row r="2" spans="1:61" ht="15">
      <c r="A2" s="14">
        <v>2236300</v>
      </c>
      <c r="B2" s="12">
        <f>-A2/1000</f>
        <v>-2236.3000000000002</v>
      </c>
      <c r="C2" s="12"/>
      <c r="D2" s="16">
        <v>1.4037999999999999</v>
      </c>
      <c r="F2" s="31" t="s">
        <v>6</v>
      </c>
      <c r="G2" s="23">
        <f>H2-(1.54672495336205/2)</f>
        <v>-964.43363787668102</v>
      </c>
      <c r="H2" s="23">
        <v>-963.66027540000005</v>
      </c>
      <c r="I2" s="24"/>
      <c r="J2" s="24"/>
      <c r="K2" s="24"/>
      <c r="L2" s="26" t="s">
        <v>70</v>
      </c>
      <c r="M2" s="17" t="s">
        <v>70</v>
      </c>
      <c r="N2" s="21"/>
      <c r="O2" s="36">
        <f t="shared" ref="O2:O65" si="0" xml:space="preserve"> SIN((2*PI()*(H2+P2)/13.9205245802584) + 2.989911921)</f>
        <v>0.68772170015946366</v>
      </c>
      <c r="P2" s="36">
        <v>-1.8</v>
      </c>
      <c r="Q2" s="38">
        <v>-4</v>
      </c>
      <c r="R2" s="36">
        <f>CORREL(L24:L621,O28:O625)</f>
        <v>-5.191864078970548E-3</v>
      </c>
      <c r="S2" s="21"/>
      <c r="T2" s="31" t="s">
        <v>6</v>
      </c>
      <c r="U2" s="23">
        <f>V2-(4.64017486008615/2)</f>
        <v>-2260.5891484300432</v>
      </c>
      <c r="V2" s="23">
        <v>-2258.269061</v>
      </c>
      <c r="W2" s="24"/>
      <c r="X2" s="24"/>
      <c r="Y2" s="24"/>
      <c r="Z2" s="26" t="s">
        <v>70</v>
      </c>
      <c r="AA2" s="17" t="s">
        <v>70</v>
      </c>
      <c r="AB2" s="21"/>
      <c r="AC2" s="36">
        <f t="shared" ref="AC2:AC65" si="1" xml:space="preserve"> SIN((2*PI()*(V2+AD2)/41.7615737407753) + 2.043834879)</f>
        <v>0.94765710770072331</v>
      </c>
      <c r="AD2" s="36">
        <v>-2.16</v>
      </c>
      <c r="AE2" s="45">
        <v>-4</v>
      </c>
      <c r="AF2" s="36">
        <f>CORREL(AA10:AA485,AC5:AC480)</f>
        <v>-0.1793430395598789</v>
      </c>
      <c r="AG2" s="21"/>
      <c r="AH2" s="31" t="s">
        <v>6</v>
      </c>
      <c r="AI2" s="23">
        <f>AJ2-(13.9205245802584/2)</f>
        <v>-2515.7987662901292</v>
      </c>
      <c r="AJ2" s="23">
        <v>-2508.8385039999998</v>
      </c>
      <c r="AK2" s="24"/>
      <c r="AL2" s="24"/>
      <c r="AM2" s="24"/>
      <c r="AN2" s="26" t="s">
        <v>70</v>
      </c>
      <c r="AO2" s="17" t="s">
        <v>70</v>
      </c>
      <c r="AP2" s="21"/>
      <c r="AQ2" s="36">
        <f t="shared" ref="AQ2:AQ33" si="2">SIN((2*PI()*(AJ2+AR2)/125.284721222326)+1.728475865)</f>
        <v>-0.94420290981864075</v>
      </c>
      <c r="AR2" s="36">
        <v>-55.95</v>
      </c>
      <c r="AS2" s="45">
        <v>-4</v>
      </c>
      <c r="AT2" s="36">
        <f>CORREL(AO25:AO178,AQ20:AQ173)</f>
        <v>-0.17455278765192528</v>
      </c>
      <c r="AU2" s="21"/>
      <c r="AV2" s="31" t="s">
        <v>6</v>
      </c>
      <c r="AW2" s="23">
        <f>AX2-(41.7615737407753/2)</f>
        <v>-2780.2887328703873</v>
      </c>
      <c r="AX2" s="23">
        <v>-2759.4079459999998</v>
      </c>
      <c r="AY2" s="24"/>
      <c r="AZ2" s="24"/>
      <c r="BA2" s="24"/>
      <c r="BB2" s="26" t="s">
        <v>70</v>
      </c>
      <c r="BC2" s="17" t="s">
        <v>70</v>
      </c>
      <c r="BD2" s="21"/>
      <c r="BE2" s="36">
        <f t="shared" ref="BE2:BE33" si="3" xml:space="preserve"> SIN((2*PI()*(AX2+BF2)/375.854163666978) + 3.717751296)</f>
        <v>0.96488222938634505</v>
      </c>
      <c r="BF2" s="36">
        <v>15.9</v>
      </c>
      <c r="BG2" s="45">
        <v>-4</v>
      </c>
      <c r="BH2" s="36">
        <f>CORREL(BB18:BB64,BE13:BE59)</f>
        <v>-0.32627244585110626</v>
      </c>
      <c r="BI2" s="21"/>
    </row>
    <row r="3" spans="1:61" ht="15">
      <c r="A3" s="14">
        <v>2234600</v>
      </c>
      <c r="B3" s="12">
        <f t="shared" ref="B3:B66" si="4">-A3/1000</f>
        <v>-2234.6</v>
      </c>
      <c r="C3" s="12">
        <f>B3-B2</f>
        <v>1.7000000000002728</v>
      </c>
      <c r="D3" s="16">
        <v>1.5815999999999999</v>
      </c>
      <c r="F3" s="32">
        <v>1.54548</v>
      </c>
      <c r="G3" s="23">
        <f>G2 + 1.54672495336205</f>
        <v>-962.88691292331896</v>
      </c>
      <c r="H3" s="23">
        <f>H2 + 1.54672495336205</f>
        <v>-962.11355044663799</v>
      </c>
      <c r="I3" s="24"/>
      <c r="J3" s="24"/>
      <c r="K3" s="24"/>
      <c r="L3" s="26"/>
      <c r="M3" s="17"/>
      <c r="N3" s="21"/>
      <c r="O3" s="36">
        <f t="shared" si="0"/>
        <v>0.9934727509970106</v>
      </c>
      <c r="P3" s="36">
        <f>P2</f>
        <v>-1.8</v>
      </c>
      <c r="Q3" s="38">
        <v>-3</v>
      </c>
      <c r="R3" s="36">
        <f>CORREL(L24:L621,O27:O624)</f>
        <v>-3.0023832090656779E-3</v>
      </c>
      <c r="S3" s="21"/>
      <c r="T3" s="32">
        <v>4.6364400000000003</v>
      </c>
      <c r="U3" s="23">
        <f>U2 + 4.64017486008615</f>
        <v>-2255.9489735699572</v>
      </c>
      <c r="V3" s="23">
        <f>V2 + 4.64017486008615</f>
        <v>-2253.6288861399139</v>
      </c>
      <c r="W3" s="24"/>
      <c r="X3" s="24"/>
      <c r="Y3" s="24"/>
      <c r="Z3" s="26"/>
      <c r="AA3" s="17"/>
      <c r="AB3" s="21"/>
      <c r="AC3" s="36">
        <f t="shared" si="1"/>
        <v>0.93118301871253473</v>
      </c>
      <c r="AD3" s="36">
        <f>AD2</f>
        <v>-2.16</v>
      </c>
      <c r="AE3" s="45">
        <v>-3</v>
      </c>
      <c r="AF3" s="36">
        <f>CORREL(AA10:AA485,AC4:AC479)</f>
        <v>-9.5699833653230676E-2</v>
      </c>
      <c r="AG3" s="21"/>
      <c r="AH3" s="32">
        <v>13.909319999999999</v>
      </c>
      <c r="AI3" s="23">
        <f>AI2 + 13.9205245802584</f>
        <v>-2501.878241709871</v>
      </c>
      <c r="AJ3" s="23">
        <f>AJ2 + 13.9205245802584</f>
        <v>-2494.9179794197416</v>
      </c>
      <c r="AK3" s="24"/>
      <c r="AL3" s="24"/>
      <c r="AM3" s="24"/>
      <c r="AN3" s="26"/>
      <c r="AO3" s="17"/>
      <c r="AP3" s="21"/>
      <c r="AQ3" s="36">
        <f t="shared" si="2"/>
        <v>-0.51159007871075057</v>
      </c>
      <c r="AR3" s="36">
        <f>AR2</f>
        <v>-55.95</v>
      </c>
      <c r="AS3" s="45">
        <v>-3</v>
      </c>
      <c r="AT3" s="36">
        <f>CORREL(AO25:AO178,AQ19:AQ172)</f>
        <v>-9.3005236098372343E-2</v>
      </c>
      <c r="AU3" s="21"/>
      <c r="AV3" s="32">
        <v>41.727960000000003</v>
      </c>
      <c r="AW3" s="23">
        <f>AW2 + 41.7615737407753</f>
        <v>-2738.5271591296118</v>
      </c>
      <c r="AX3" s="23">
        <f>AX2 + 41.7615737407753</f>
        <v>-2717.6463722592243</v>
      </c>
      <c r="AY3" s="24"/>
      <c r="AZ3" s="24"/>
      <c r="BA3" s="24"/>
      <c r="BB3" s="26"/>
      <c r="BC3" s="17"/>
      <c r="BD3" s="21"/>
      <c r="BE3" s="36">
        <f t="shared" si="3"/>
        <v>0.57029338426445519</v>
      </c>
      <c r="BF3" s="36">
        <f>BF2</f>
        <v>15.9</v>
      </c>
      <c r="BG3" s="45">
        <v>-3</v>
      </c>
      <c r="BH3" s="36">
        <f>CORREL(BB18:BB64,BE12:BE58)</f>
        <v>-0.1731307555114027</v>
      </c>
      <c r="BI3" s="21"/>
    </row>
    <row r="4" spans="1:61" ht="15">
      <c r="A4" s="14">
        <v>2232900</v>
      </c>
      <c r="B4" s="12">
        <f t="shared" si="4"/>
        <v>-2232.9</v>
      </c>
      <c r="C4" s="12">
        <f t="shared" ref="C4:C67" si="5">B4-B3</f>
        <v>1.6999999999998181</v>
      </c>
      <c r="D4" s="16">
        <v>1.5797000000000001</v>
      </c>
      <c r="F4" s="30" t="s">
        <v>7</v>
      </c>
      <c r="G4" s="23">
        <f t="shared" ref="G4:G67" si="6">G3 + 1.54672495336205</f>
        <v>-961.3401879699569</v>
      </c>
      <c r="H4" s="23">
        <f t="shared" ref="H4:H67" si="7">H3 + 1.54672495336205</f>
        <v>-960.56682549327593</v>
      </c>
      <c r="I4" s="24"/>
      <c r="J4" s="24"/>
      <c r="K4" s="24"/>
      <c r="L4" s="26"/>
      <c r="M4" s="17"/>
      <c r="N4" s="21"/>
      <c r="O4" s="36">
        <f t="shared" si="0"/>
        <v>0.83436686042328245</v>
      </c>
      <c r="P4" s="36">
        <f t="shared" ref="P4:P67" si="8">P3</f>
        <v>-1.8</v>
      </c>
      <c r="Q4" s="38">
        <v>-2</v>
      </c>
      <c r="R4" s="36">
        <f>CORREL(L24:L621,O26:O623)</f>
        <v>5.9487477242017276E-4</v>
      </c>
      <c r="S4" s="21"/>
      <c r="T4" s="30" t="s">
        <v>7</v>
      </c>
      <c r="U4" s="23">
        <f t="shared" ref="U4:U67" si="9">U3 + 4.64017486008615</f>
        <v>-2251.3087987098711</v>
      </c>
      <c r="V4" s="23">
        <f t="shared" ref="V4:V67" si="10">V3 + 4.64017486008615</f>
        <v>-2248.9887112798278</v>
      </c>
      <c r="W4" s="24"/>
      <c r="X4" s="24"/>
      <c r="Y4" s="24"/>
      <c r="Z4" s="26"/>
      <c r="AA4" s="17"/>
      <c r="AB4" s="21"/>
      <c r="AC4" s="36">
        <f t="shared" si="1"/>
        <v>0.47899804632227982</v>
      </c>
      <c r="AD4" s="36">
        <f t="shared" ref="AD4:AD67" si="11">AD3</f>
        <v>-2.16</v>
      </c>
      <c r="AE4" s="45">
        <v>-2</v>
      </c>
      <c r="AF4" s="36">
        <f>CORREL(AA10:AA485,AC3:AC478)</f>
        <v>3.3083298213652336E-2</v>
      </c>
      <c r="AG4" s="21"/>
      <c r="AH4" s="30" t="s">
        <v>7</v>
      </c>
      <c r="AI4" s="23">
        <f t="shared" ref="AI4:AI67" si="12">AI3 + 13.9205245802584</f>
        <v>-2487.9577171296128</v>
      </c>
      <c r="AJ4" s="23">
        <f t="shared" ref="AJ4:AJ67" si="13">AJ3 + 13.9205245802584</f>
        <v>-2480.9974548394835</v>
      </c>
      <c r="AK4" s="24"/>
      <c r="AL4" s="24"/>
      <c r="AM4" s="24"/>
      <c r="AN4" s="26"/>
      <c r="AO4" s="17"/>
      <c r="AP4" s="21"/>
      <c r="AQ4" s="36">
        <f t="shared" si="2"/>
        <v>0.16040143591628878</v>
      </c>
      <c r="AR4" s="36">
        <f t="shared" ref="AR4:AR67" si="14">AR3</f>
        <v>-55.95</v>
      </c>
      <c r="AS4" s="45">
        <v>-2</v>
      </c>
      <c r="AT4" s="36">
        <f>CORREL(AO25:AO178,AQ18:AQ171)</f>
        <v>3.2060499063670797E-2</v>
      </c>
      <c r="AU4" s="21"/>
      <c r="AV4" s="30" t="s">
        <v>7</v>
      </c>
      <c r="AW4" s="23">
        <f t="shared" ref="AW4:AW67" si="15">AW3 + 41.7615737407753</f>
        <v>-2696.7655853888364</v>
      </c>
      <c r="AX4" s="23">
        <f t="shared" ref="AX4:AX67" si="16">AX3 + 41.7615737407753</f>
        <v>-2675.8847985184489</v>
      </c>
      <c r="AY4" s="24"/>
      <c r="AZ4" s="24"/>
      <c r="BA4" s="24"/>
      <c r="BB4" s="26"/>
      <c r="BC4" s="17"/>
      <c r="BD4" s="21"/>
      <c r="BE4" s="36">
        <f t="shared" si="3"/>
        <v>-9.1142073459747605E-2</v>
      </c>
      <c r="BF4" s="36">
        <f t="shared" ref="BF4:BF67" si="17">BF3</f>
        <v>15.9</v>
      </c>
      <c r="BG4" s="45">
        <v>-2</v>
      </c>
      <c r="BH4" s="36">
        <f>CORREL(BB18:BB64,BE11:BE57)</f>
        <v>6.4076844995602386E-2</v>
      </c>
      <c r="BI4" s="21"/>
    </row>
    <row r="5" spans="1:61" ht="15">
      <c r="A5" s="14">
        <v>2231200</v>
      </c>
      <c r="B5" s="12">
        <f t="shared" si="4"/>
        <v>-2231.1999999999998</v>
      </c>
      <c r="C5" s="12">
        <f t="shared" si="5"/>
        <v>1.7000000000002728</v>
      </c>
      <c r="D5" s="16">
        <v>1.2216</v>
      </c>
      <c r="F5" s="30"/>
      <c r="G5" s="23">
        <f t="shared" si="6"/>
        <v>-959.79346301659484</v>
      </c>
      <c r="H5" s="23">
        <f t="shared" si="7"/>
        <v>-959.02010053991387</v>
      </c>
      <c r="I5" s="24"/>
      <c r="J5" s="24"/>
      <c r="K5" s="24"/>
      <c r="L5" s="26"/>
      <c r="M5" s="17"/>
      <c r="N5" s="21"/>
      <c r="O5" s="36">
        <f t="shared" si="0"/>
        <v>0.28485144290271797</v>
      </c>
      <c r="P5" s="36">
        <f t="shared" si="8"/>
        <v>-1.8</v>
      </c>
      <c r="Q5" s="38">
        <v>-1</v>
      </c>
      <c r="R5" s="46">
        <f>CORREL(L24:L621,O25:O622)</f>
        <v>3.9118993300025946E-3</v>
      </c>
      <c r="S5" s="21"/>
      <c r="T5" s="30"/>
      <c r="U5" s="23">
        <f t="shared" si="9"/>
        <v>-2246.668623849785</v>
      </c>
      <c r="V5" s="23">
        <f t="shared" si="10"/>
        <v>-2244.3485364197418</v>
      </c>
      <c r="W5" s="24"/>
      <c r="X5" s="24"/>
      <c r="Y5" s="24"/>
      <c r="Z5" s="26"/>
      <c r="AA5" s="17"/>
      <c r="AB5" s="21"/>
      <c r="AC5" s="36">
        <f t="shared" si="1"/>
        <v>-0.19731543541246691</v>
      </c>
      <c r="AD5" s="36">
        <f t="shared" si="11"/>
        <v>-2.16</v>
      </c>
      <c r="AE5" s="45">
        <v>-1</v>
      </c>
      <c r="AF5" s="46">
        <f>CORREL(AA10:AA485,AC2:AC477)</f>
        <v>0.14633711573547198</v>
      </c>
      <c r="AG5" s="21"/>
      <c r="AH5" s="30"/>
      <c r="AI5" s="23">
        <f t="shared" si="12"/>
        <v>-2474.0371925493546</v>
      </c>
      <c r="AJ5" s="23">
        <f t="shared" si="13"/>
        <v>-2467.0769302592253</v>
      </c>
      <c r="AK5" s="24"/>
      <c r="AL5" s="24"/>
      <c r="AM5" s="24"/>
      <c r="AN5" s="26"/>
      <c r="AO5" s="17"/>
      <c r="AP5" s="21"/>
      <c r="AQ5" s="36">
        <f t="shared" si="2"/>
        <v>0.75733933601470937</v>
      </c>
      <c r="AR5" s="36">
        <f t="shared" si="14"/>
        <v>-55.95</v>
      </c>
      <c r="AS5" s="45">
        <v>-1</v>
      </c>
      <c r="AT5" s="46">
        <f>CORREL(AO25:AO178,AQ17:AQ170)</f>
        <v>0.14212477040106464</v>
      </c>
      <c r="AU5" s="21"/>
      <c r="AV5" s="30"/>
      <c r="AW5" s="23">
        <f t="shared" si="15"/>
        <v>-2655.0040116480609</v>
      </c>
      <c r="AX5" s="23">
        <f t="shared" si="16"/>
        <v>-2634.1232247776734</v>
      </c>
      <c r="AY5" s="24"/>
      <c r="AZ5" s="24"/>
      <c r="BA5" s="24"/>
      <c r="BB5" s="26"/>
      <c r="BC5" s="17"/>
      <c r="BD5" s="21"/>
      <c r="BE5" s="36">
        <f t="shared" si="3"/>
        <v>-0.70993114208081209</v>
      </c>
      <c r="BF5" s="36">
        <f t="shared" si="17"/>
        <v>15.9</v>
      </c>
      <c r="BG5" s="45">
        <v>-1</v>
      </c>
      <c r="BH5" s="46">
        <f>CORREL(BB18:BB64,BE10:BE56)</f>
        <v>0.2666812630641523</v>
      </c>
      <c r="BI5" s="21"/>
    </row>
    <row r="6" spans="1:61" ht="15">
      <c r="A6" s="14">
        <v>2229600</v>
      </c>
      <c r="B6" s="12">
        <f t="shared" si="4"/>
        <v>-2229.6</v>
      </c>
      <c r="C6" s="12">
        <f t="shared" si="5"/>
        <v>1.5999999999999091</v>
      </c>
      <c r="D6" s="16">
        <v>1.3602000000000001</v>
      </c>
      <c r="F6" s="30" t="s">
        <v>8</v>
      </c>
      <c r="G6" s="23">
        <f t="shared" si="6"/>
        <v>-958.24673806323278</v>
      </c>
      <c r="H6" s="23">
        <f t="shared" si="7"/>
        <v>-957.47337558655181</v>
      </c>
      <c r="I6" s="24"/>
      <c r="J6" s="24"/>
      <c r="K6" s="24"/>
      <c r="L6" s="26"/>
      <c r="M6" s="17"/>
      <c r="N6" s="21"/>
      <c r="O6" s="36">
        <f t="shared" si="0"/>
        <v>-0.3979491305230935</v>
      </c>
      <c r="P6" s="36">
        <f t="shared" si="8"/>
        <v>-1.8</v>
      </c>
      <c r="Q6" s="54">
        <v>0</v>
      </c>
      <c r="R6" s="46">
        <f>CORREL(L24:L621,O24:O621)</f>
        <v>5.3974600709306136E-3</v>
      </c>
      <c r="S6" s="21"/>
      <c r="T6" s="30" t="s">
        <v>8</v>
      </c>
      <c r="U6" s="23">
        <f t="shared" si="9"/>
        <v>-2242.028448989699</v>
      </c>
      <c r="V6" s="23">
        <f t="shared" si="10"/>
        <v>-2239.7083615596557</v>
      </c>
      <c r="W6" s="24"/>
      <c r="X6" s="24"/>
      <c r="Y6" s="24"/>
      <c r="Z6" s="26"/>
      <c r="AA6" s="17"/>
      <c r="AB6" s="21"/>
      <c r="AC6" s="36">
        <f t="shared" si="1"/>
        <v>-0.78130283200092743</v>
      </c>
      <c r="AD6" s="36">
        <f t="shared" si="11"/>
        <v>-2.16</v>
      </c>
      <c r="AE6" s="53">
        <v>0</v>
      </c>
      <c r="AF6" s="46">
        <f>CORREL(AA10:AA485,AC10:AC485)</f>
        <v>0.19080657554047289</v>
      </c>
      <c r="AG6" s="21"/>
      <c r="AH6" s="30" t="s">
        <v>8</v>
      </c>
      <c r="AI6" s="23">
        <f t="shared" si="12"/>
        <v>-2460.1166679690964</v>
      </c>
      <c r="AJ6" s="23">
        <f t="shared" si="13"/>
        <v>-2453.1564056789671</v>
      </c>
      <c r="AK6" s="24"/>
      <c r="AL6" s="24"/>
      <c r="AM6" s="24"/>
      <c r="AN6" s="26"/>
      <c r="AO6" s="17"/>
      <c r="AP6" s="21"/>
      <c r="AQ6" s="36">
        <f t="shared" si="2"/>
        <v>0.99990974390269516</v>
      </c>
      <c r="AR6" s="36">
        <f t="shared" si="14"/>
        <v>-55.95</v>
      </c>
      <c r="AS6" s="53">
        <v>0</v>
      </c>
      <c r="AT6" s="46">
        <f>CORREL(AO25:AO178,AQ25:AQ178)</f>
        <v>0.18568728212692545</v>
      </c>
      <c r="AU6" s="21"/>
      <c r="AV6" s="30" t="s">
        <v>8</v>
      </c>
      <c r="AW6" s="23">
        <f t="shared" si="15"/>
        <v>-2613.2424379072854</v>
      </c>
      <c r="AX6" s="23">
        <f t="shared" si="16"/>
        <v>-2592.3616510368979</v>
      </c>
      <c r="AY6" s="24"/>
      <c r="AZ6" s="24"/>
      <c r="BA6" s="24"/>
      <c r="BB6" s="26"/>
      <c r="BC6" s="17"/>
      <c r="BD6" s="21"/>
      <c r="BE6" s="36">
        <f t="shared" si="3"/>
        <v>-0.99653553931648531</v>
      </c>
      <c r="BF6" s="36">
        <f t="shared" si="17"/>
        <v>15.9</v>
      </c>
      <c r="BG6" s="53">
        <v>0</v>
      </c>
      <c r="BH6" s="46">
        <f>CORREL(BB18:BB64,BE18:BE64)</f>
        <v>0.34609004842646512</v>
      </c>
      <c r="BI6" s="21"/>
    </row>
    <row r="7" spans="1:61" ht="15">
      <c r="A7" s="14">
        <v>2227900</v>
      </c>
      <c r="B7" s="12">
        <f t="shared" si="4"/>
        <v>-2227.9</v>
      </c>
      <c r="C7" s="12">
        <f t="shared" si="5"/>
        <v>1.6999999999998181</v>
      </c>
      <c r="D7" s="16">
        <v>1.4083000000000001</v>
      </c>
      <c r="F7" s="30" t="s">
        <v>9</v>
      </c>
      <c r="G7" s="23">
        <f t="shared" si="6"/>
        <v>-956.70001310987072</v>
      </c>
      <c r="H7" s="23">
        <f t="shared" si="7"/>
        <v>-955.92665063318975</v>
      </c>
      <c r="I7" s="24"/>
      <c r="J7" s="24"/>
      <c r="K7" s="24"/>
      <c r="L7" s="27"/>
      <c r="M7" s="18"/>
      <c r="N7" s="21"/>
      <c r="O7" s="36">
        <f t="shared" si="0"/>
        <v>-0.89454488306529489</v>
      </c>
      <c r="P7" s="36">
        <f t="shared" si="8"/>
        <v>-1.8</v>
      </c>
      <c r="Q7" s="38">
        <v>1</v>
      </c>
      <c r="R7" s="52">
        <f>CORREL(L24:L621,O23:O620)</f>
        <v>4.360415667851834E-3</v>
      </c>
      <c r="S7" s="21"/>
      <c r="T7" s="30" t="s">
        <v>9</v>
      </c>
      <c r="U7" s="23">
        <f t="shared" si="9"/>
        <v>-2237.3882741296129</v>
      </c>
      <c r="V7" s="23">
        <f t="shared" si="10"/>
        <v>-2235.0681866995697</v>
      </c>
      <c r="W7" s="24">
        <f t="shared" ref="W7:W9" si="18">AVERAGEIFS(Y_VADM,AgeBP,"&gt;"&amp;U7,AgeBP,"&lt;="&amp;U8)</f>
        <v>1.5217000000000001</v>
      </c>
      <c r="X7" s="24"/>
      <c r="Y7" s="24"/>
      <c r="Z7" s="27"/>
      <c r="AA7" s="18"/>
      <c r="AB7" s="21"/>
      <c r="AC7" s="36">
        <f t="shared" si="1"/>
        <v>-0.99970995028240994</v>
      </c>
      <c r="AD7" s="36">
        <f t="shared" si="11"/>
        <v>-2.16</v>
      </c>
      <c r="AE7" s="45">
        <v>1</v>
      </c>
      <c r="AF7" s="52">
        <f>CORREL(AA10:AA485,AC9:AC484)</f>
        <v>0.14635615129469895</v>
      </c>
      <c r="AG7" s="21"/>
      <c r="AH7" s="30" t="s">
        <v>9</v>
      </c>
      <c r="AI7" s="23">
        <f t="shared" si="12"/>
        <v>-2446.1961433888382</v>
      </c>
      <c r="AJ7" s="23">
        <f t="shared" si="13"/>
        <v>-2439.2358810987089</v>
      </c>
      <c r="AK7" s="24"/>
      <c r="AL7" s="24"/>
      <c r="AM7" s="24"/>
      <c r="AN7" s="27"/>
      <c r="AO7" s="18"/>
      <c r="AP7" s="21"/>
      <c r="AQ7" s="36">
        <f t="shared" si="2"/>
        <v>0.77461126985966999</v>
      </c>
      <c r="AR7" s="36">
        <f t="shared" si="14"/>
        <v>-55.95</v>
      </c>
      <c r="AS7" s="45">
        <v>1</v>
      </c>
      <c r="AT7" s="52">
        <f>CORREL(AO25:AO178,AQ24:AQ177)</f>
        <v>0.14236465086132477</v>
      </c>
      <c r="AU7" s="21"/>
      <c r="AV7" s="30" t="s">
        <v>9</v>
      </c>
      <c r="AW7" s="23">
        <f t="shared" si="15"/>
        <v>-2571.4808641665099</v>
      </c>
      <c r="AX7" s="23">
        <f t="shared" si="16"/>
        <v>-2550.6000772961224</v>
      </c>
      <c r="AY7" s="24"/>
      <c r="AZ7" s="24"/>
      <c r="BA7" s="24"/>
      <c r="BB7" s="27"/>
      <c r="BC7" s="18"/>
      <c r="BD7" s="21"/>
      <c r="BE7" s="36">
        <f t="shared" si="3"/>
        <v>-0.81684988244711476</v>
      </c>
      <c r="BF7" s="36">
        <f t="shared" si="17"/>
        <v>15.9</v>
      </c>
      <c r="BG7" s="45">
        <v>1</v>
      </c>
      <c r="BH7" s="46">
        <f>CORREL(BB18:BB64,BE17:BE63)</f>
        <v>0.26658450966829739</v>
      </c>
      <c r="BI7" s="21"/>
    </row>
    <row r="8" spans="1:61" ht="15">
      <c r="A8" s="14">
        <v>2226200</v>
      </c>
      <c r="B8" s="12">
        <f t="shared" si="4"/>
        <v>-2226.1999999999998</v>
      </c>
      <c r="C8" s="12">
        <f t="shared" si="5"/>
        <v>1.7000000000002728</v>
      </c>
      <c r="D8" s="16">
        <v>1.3061</v>
      </c>
      <c r="F8" s="30" t="s">
        <v>10</v>
      </c>
      <c r="G8" s="23">
        <f t="shared" si="6"/>
        <v>-955.15328815650867</v>
      </c>
      <c r="H8" s="23">
        <f t="shared" si="7"/>
        <v>-954.37992567982769</v>
      </c>
      <c r="I8" s="24"/>
      <c r="J8" s="24"/>
      <c r="K8" s="24"/>
      <c r="L8" s="27"/>
      <c r="M8" s="18"/>
      <c r="N8" s="21"/>
      <c r="O8" s="36">
        <f t="shared" si="0"/>
        <v>-0.97257314306224196</v>
      </c>
      <c r="P8" s="36">
        <f t="shared" si="8"/>
        <v>-1.8</v>
      </c>
      <c r="Q8" s="38">
        <v>2</v>
      </c>
      <c r="R8" s="36">
        <f>CORREL(L24:L621,O22:O619)</f>
        <v>1.2812016038593458E-3</v>
      </c>
      <c r="S8" s="21"/>
      <c r="T8" s="30" t="s">
        <v>10</v>
      </c>
      <c r="U8" s="23">
        <f t="shared" si="9"/>
        <v>-2232.7480992695268</v>
      </c>
      <c r="V8" s="23">
        <f t="shared" si="10"/>
        <v>-2230.4280118394836</v>
      </c>
      <c r="W8" s="24">
        <f t="shared" si="18"/>
        <v>1.2909000000000002</v>
      </c>
      <c r="X8" s="24"/>
      <c r="Y8" s="24"/>
      <c r="Z8" s="27"/>
      <c r="AA8" s="18"/>
      <c r="AB8" s="21"/>
      <c r="AC8" s="36">
        <f t="shared" si="1"/>
        <v>-0.75034167228827187</v>
      </c>
      <c r="AD8" s="36">
        <f t="shared" si="11"/>
        <v>-2.16</v>
      </c>
      <c r="AE8" s="45">
        <v>2</v>
      </c>
      <c r="AF8" s="36">
        <f>CORREL(AA10:AA485,AC8:AC483)</f>
        <v>3.3375414103913516E-2</v>
      </c>
      <c r="AG8" s="21"/>
      <c r="AH8" s="30" t="s">
        <v>10</v>
      </c>
      <c r="AI8" s="23">
        <f t="shared" si="12"/>
        <v>-2432.27561880858</v>
      </c>
      <c r="AJ8" s="23">
        <f t="shared" si="13"/>
        <v>-2425.3153565184507</v>
      </c>
      <c r="AK8" s="24"/>
      <c r="AL8" s="24"/>
      <c r="AM8" s="24"/>
      <c r="AN8" s="27"/>
      <c r="AO8" s="18"/>
      <c r="AP8" s="21"/>
      <c r="AQ8" s="36">
        <f t="shared" si="2"/>
        <v>0.18686357380399049</v>
      </c>
      <c r="AR8" s="36">
        <f t="shared" si="14"/>
        <v>-55.95</v>
      </c>
      <c r="AS8" s="45">
        <v>2</v>
      </c>
      <c r="AT8" s="36">
        <f>CORREL(AO25:AO178,AQ23:AQ176)</f>
        <v>3.2428017250857241E-2</v>
      </c>
      <c r="AU8" s="21"/>
      <c r="AV8" s="30" t="s">
        <v>10</v>
      </c>
      <c r="AW8" s="23">
        <f t="shared" si="15"/>
        <v>-2529.7192904257345</v>
      </c>
      <c r="AX8" s="23">
        <f t="shared" si="16"/>
        <v>-2508.838503555347</v>
      </c>
      <c r="AY8" s="24"/>
      <c r="AZ8" s="24"/>
      <c r="BA8" s="24"/>
      <c r="BB8" s="27"/>
      <c r="BC8" s="18"/>
      <c r="BD8" s="21"/>
      <c r="BE8" s="36">
        <f t="shared" si="3"/>
        <v>-0.25495108730552024</v>
      </c>
      <c r="BF8" s="36">
        <f t="shared" si="17"/>
        <v>15.9</v>
      </c>
      <c r="BG8" s="45">
        <v>2</v>
      </c>
      <c r="BH8" s="36">
        <f>CORREL(BB18:BB64,BE16:BE62)</f>
        <v>5.7721289433833978E-2</v>
      </c>
      <c r="BI8" s="21"/>
    </row>
    <row r="9" spans="1:61" ht="15">
      <c r="A9" s="14">
        <v>2224500</v>
      </c>
      <c r="B9" s="12">
        <f t="shared" si="4"/>
        <v>-2224.5</v>
      </c>
      <c r="C9" s="12">
        <f t="shared" si="5"/>
        <v>1.6999999999998181</v>
      </c>
      <c r="D9" s="16">
        <v>1.4742</v>
      </c>
      <c r="F9" s="41">
        <f>MIN(H2:H3000)</f>
        <v>-963.66027540000005</v>
      </c>
      <c r="G9" s="23">
        <f t="shared" si="6"/>
        <v>-953.60656320314661</v>
      </c>
      <c r="H9" s="23">
        <f t="shared" si="7"/>
        <v>-952.83320072646563</v>
      </c>
      <c r="I9" s="24"/>
      <c r="J9" s="24"/>
      <c r="K9" s="24"/>
      <c r="L9" s="27"/>
      <c r="M9" s="18"/>
      <c r="N9" s="21"/>
      <c r="O9" s="36">
        <f t="shared" si="0"/>
        <v>-0.59552362047385676</v>
      </c>
      <c r="P9" s="36">
        <f t="shared" si="8"/>
        <v>-1.8</v>
      </c>
      <c r="Q9" s="38">
        <v>3</v>
      </c>
      <c r="R9" s="36">
        <f>CORREL(L24:L621,O21:O618)</f>
        <v>-2.398545471702086E-3</v>
      </c>
      <c r="S9" s="21"/>
      <c r="T9" s="29">
        <f>MIN(V2:V3000)</f>
        <v>-2258.269061</v>
      </c>
      <c r="U9" s="23">
        <f t="shared" si="9"/>
        <v>-2228.1079244094408</v>
      </c>
      <c r="V9" s="23">
        <f t="shared" si="10"/>
        <v>-2225.7878369793975</v>
      </c>
      <c r="W9" s="24">
        <f t="shared" si="18"/>
        <v>1.3962000000000001</v>
      </c>
      <c r="X9" s="24"/>
      <c r="Y9" s="24"/>
      <c r="Z9" s="27"/>
      <c r="AA9" s="18"/>
      <c r="AB9" s="21"/>
      <c r="AC9" s="36">
        <f t="shared" si="1"/>
        <v>-0.14988018671166833</v>
      </c>
      <c r="AD9" s="36">
        <f t="shared" si="11"/>
        <v>-2.16</v>
      </c>
      <c r="AE9" s="45">
        <v>3</v>
      </c>
      <c r="AF9" s="36">
        <f>CORREL(AA10:AA485,AC7:AC482)</f>
        <v>-9.5534549458285628E-2</v>
      </c>
      <c r="AG9" s="21"/>
      <c r="AH9" s="29">
        <f>MIN(AJ2:AJ3000)</f>
        <v>-2508.8385039999998</v>
      </c>
      <c r="AI9" s="23">
        <f t="shared" si="12"/>
        <v>-2418.3550942283218</v>
      </c>
      <c r="AJ9" s="23">
        <f t="shared" si="13"/>
        <v>-2411.3948319381925</v>
      </c>
      <c r="AK9" s="24"/>
      <c r="AL9" s="24"/>
      <c r="AM9" s="24"/>
      <c r="AN9" s="27"/>
      <c r="AO9" s="18"/>
      <c r="AP9" s="21"/>
      <c r="AQ9" s="36">
        <f t="shared" si="2"/>
        <v>-0.48831966519189129</v>
      </c>
      <c r="AR9" s="36">
        <f t="shared" si="14"/>
        <v>-55.95</v>
      </c>
      <c r="AS9" s="45">
        <v>3</v>
      </c>
      <c r="AT9" s="36">
        <f>CORREL(AO25:AO178,AQ22:AQ175)</f>
        <v>-9.2682046028551401E-2</v>
      </c>
      <c r="AU9" s="21"/>
      <c r="AV9" s="29">
        <f>MIN(AX2:AX3000)</f>
        <v>-2759.4079459999998</v>
      </c>
      <c r="AW9" s="23">
        <f t="shared" si="15"/>
        <v>-2487.957716684959</v>
      </c>
      <c r="AX9" s="23">
        <f t="shared" si="16"/>
        <v>-2467.0769298145715</v>
      </c>
      <c r="AY9" s="24"/>
      <c r="AZ9" s="24"/>
      <c r="BA9" s="24"/>
      <c r="BB9" s="27"/>
      <c r="BC9" s="18"/>
      <c r="BD9" s="21"/>
      <c r="BE9" s="36">
        <f t="shared" si="3"/>
        <v>0.42624215505205043</v>
      </c>
      <c r="BF9" s="36">
        <f t="shared" si="17"/>
        <v>15.9</v>
      </c>
      <c r="BG9" s="45">
        <v>3</v>
      </c>
      <c r="BH9" s="36">
        <f>CORREL(BB18:BB64,BE15:BE61)</f>
        <v>-0.17653395532193666</v>
      </c>
      <c r="BI9" s="21"/>
    </row>
    <row r="10" spans="1:61" ht="15">
      <c r="A10" s="14">
        <v>2222800</v>
      </c>
      <c r="B10" s="12">
        <f t="shared" si="4"/>
        <v>-2222.8000000000002</v>
      </c>
      <c r="C10" s="12">
        <f t="shared" si="5"/>
        <v>1.6999999999998181</v>
      </c>
      <c r="D10" s="16">
        <v>1.1834</v>
      </c>
      <c r="F10" s="30"/>
      <c r="G10" s="23">
        <f t="shared" si="6"/>
        <v>-952.05983824978455</v>
      </c>
      <c r="H10" s="23">
        <f t="shared" si="7"/>
        <v>-951.28647577310358</v>
      </c>
      <c r="I10" s="24"/>
      <c r="J10" s="24"/>
      <c r="K10" s="24"/>
      <c r="L10" s="27"/>
      <c r="M10" s="18"/>
      <c r="N10" s="21"/>
      <c r="O10" s="36">
        <f t="shared" si="0"/>
        <v>6.0178022642030711E-2</v>
      </c>
      <c r="P10" s="36">
        <f t="shared" si="8"/>
        <v>-1.8</v>
      </c>
      <c r="Q10" s="38">
        <v>4</v>
      </c>
      <c r="R10" s="36">
        <f>CORREL(L24:L621,O20:O617)</f>
        <v>-4.9530586853261142E-3</v>
      </c>
      <c r="S10" s="21"/>
      <c r="T10" s="30"/>
      <c r="U10" s="23">
        <f t="shared" si="9"/>
        <v>-2223.4677495493547</v>
      </c>
      <c r="V10" s="23">
        <f t="shared" si="10"/>
        <v>-2221.1476621193115</v>
      </c>
      <c r="W10" s="24">
        <f t="shared" ref="W10:W69" si="19">AVERAGEIFS(Y_VADM,AgeBP,"&gt;"&amp;U10,AgeBP,"&lt;="&amp;U11)</f>
        <v>1.02285</v>
      </c>
      <c r="X10" s="24"/>
      <c r="Y10" s="24"/>
      <c r="Z10" s="27"/>
      <c r="AA10" s="18"/>
      <c r="AB10" s="21"/>
      <c r="AC10" s="36">
        <f t="shared" si="1"/>
        <v>0.52071190396005207</v>
      </c>
      <c r="AD10" s="36">
        <f t="shared" si="11"/>
        <v>-2.16</v>
      </c>
      <c r="AE10" s="45">
        <v>4</v>
      </c>
      <c r="AF10" s="36">
        <f>CORREL(AA10:AA485,AC6:AC481)</f>
        <v>-0.17938113221689189</v>
      </c>
      <c r="AG10" s="21"/>
      <c r="AH10" s="30"/>
      <c r="AI10" s="23">
        <f t="shared" si="12"/>
        <v>-2404.4345696480636</v>
      </c>
      <c r="AJ10" s="23">
        <f t="shared" si="13"/>
        <v>-2397.4743073579343</v>
      </c>
      <c r="AK10" s="24"/>
      <c r="AL10" s="24"/>
      <c r="AM10" s="24"/>
      <c r="AN10" s="27"/>
      <c r="AO10" s="18"/>
      <c r="AP10" s="21"/>
      <c r="AQ10" s="36">
        <f t="shared" si="2"/>
        <v>-0.93501270577590834</v>
      </c>
      <c r="AR10" s="36">
        <f t="shared" si="14"/>
        <v>-55.95</v>
      </c>
      <c r="AS10" s="45">
        <v>4</v>
      </c>
      <c r="AT10" s="36">
        <f>CORREL(AO25:AO178,AQ21:AQ174)</f>
        <v>-0.17442514992499572</v>
      </c>
      <c r="AU10" s="21"/>
      <c r="AV10" s="30"/>
      <c r="AW10" s="23">
        <f t="shared" si="15"/>
        <v>-2446.1961429441835</v>
      </c>
      <c r="AX10" s="23">
        <f t="shared" si="16"/>
        <v>-2425.315356073796</v>
      </c>
      <c r="AY10" s="24"/>
      <c r="AZ10" s="24"/>
      <c r="BA10" s="24"/>
      <c r="BB10" s="27"/>
      <c r="BC10" s="18"/>
      <c r="BD10" s="21"/>
      <c r="BE10" s="36">
        <f t="shared" si="3"/>
        <v>0.90799195590687598</v>
      </c>
      <c r="BF10" s="36">
        <f t="shared" si="17"/>
        <v>15.9</v>
      </c>
      <c r="BG10" s="45">
        <v>4</v>
      </c>
      <c r="BH10" s="36">
        <f>CORREL(BB18:BB64,BE14:BE60)</f>
        <v>-0.32521680927212776</v>
      </c>
      <c r="BI10" s="21"/>
    </row>
    <row r="11" spans="1:61" ht="15">
      <c r="A11" s="14">
        <v>2221100</v>
      </c>
      <c r="B11" s="12">
        <f t="shared" si="4"/>
        <v>-2221.1</v>
      </c>
      <c r="C11" s="12">
        <f t="shared" si="5"/>
        <v>1.7000000000002728</v>
      </c>
      <c r="D11" s="16">
        <v>0.99638000000000004</v>
      </c>
      <c r="F11" s="30"/>
      <c r="G11" s="23">
        <f t="shared" si="6"/>
        <v>-950.51311329642249</v>
      </c>
      <c r="H11" s="23">
        <f t="shared" si="7"/>
        <v>-949.73975081974152</v>
      </c>
      <c r="I11" s="24"/>
      <c r="J11" s="24"/>
      <c r="K11" s="24"/>
      <c r="L11" s="27"/>
      <c r="M11" s="18"/>
      <c r="N11" s="21"/>
      <c r="O11" s="36">
        <f t="shared" si="0"/>
        <v>0.6877217001595306</v>
      </c>
      <c r="P11" s="36">
        <f t="shared" si="8"/>
        <v>-1.8</v>
      </c>
      <c r="R11" s="59"/>
      <c r="S11" s="21"/>
      <c r="T11" s="30"/>
      <c r="U11" s="23">
        <f t="shared" si="9"/>
        <v>-2218.8275746892687</v>
      </c>
      <c r="V11" s="63">
        <f t="shared" si="10"/>
        <v>-2216.5074872592254</v>
      </c>
      <c r="W11" s="24">
        <f t="shared" si="19"/>
        <v>1.1663666666666666</v>
      </c>
      <c r="X11" s="24">
        <f t="shared" ref="X11:X19" si="20">AVERAGE(W10:W12)</f>
        <v>1.1911888888888889</v>
      </c>
      <c r="Y11" s="24">
        <f t="shared" ref="Y11:Y19" si="21">AVERAGE(W7:W15)</f>
        <v>1.3034481481481481</v>
      </c>
      <c r="Z11" s="27">
        <f t="shared" ref="Z11:Z19" si="22">Y11-X11</f>
        <v>0.11225925925925928</v>
      </c>
      <c r="AA11" s="64">
        <f t="shared" ref="AA11:AA19" si="23">Y11-W11</f>
        <v>0.13708148148148158</v>
      </c>
      <c r="AB11" s="21"/>
      <c r="AC11" s="36">
        <f t="shared" si="1"/>
        <v>0.94765710770068012</v>
      </c>
      <c r="AD11" s="36">
        <f t="shared" si="11"/>
        <v>-2.16</v>
      </c>
      <c r="AE11" s="45"/>
      <c r="AF11" s="51"/>
      <c r="AG11" s="21"/>
      <c r="AH11" s="30"/>
      <c r="AI11" s="23">
        <f t="shared" si="12"/>
        <v>-2390.5140450678055</v>
      </c>
      <c r="AJ11" s="23">
        <f t="shared" si="13"/>
        <v>-2383.5537827776761</v>
      </c>
      <c r="AK11" s="24"/>
      <c r="AL11" s="24"/>
      <c r="AM11" s="24"/>
      <c r="AN11" s="27"/>
      <c r="AO11" s="18"/>
      <c r="AP11" s="21"/>
      <c r="AQ11" s="36">
        <f t="shared" si="2"/>
        <v>-0.94420290981867594</v>
      </c>
      <c r="AR11" s="36">
        <f t="shared" si="14"/>
        <v>-55.95</v>
      </c>
      <c r="AS11" s="45"/>
      <c r="AT11" s="51"/>
      <c r="AU11" s="21"/>
      <c r="AV11" s="30"/>
      <c r="AW11" s="23">
        <f t="shared" si="15"/>
        <v>-2404.434569203408</v>
      </c>
      <c r="AX11" s="23">
        <f t="shared" si="16"/>
        <v>-2383.5537823330205</v>
      </c>
      <c r="AY11" s="24"/>
      <c r="AZ11" s="24"/>
      <c r="BA11" s="24"/>
      <c r="BB11" s="27"/>
      <c r="BC11" s="18"/>
      <c r="BD11" s="21"/>
      <c r="BE11" s="36">
        <f t="shared" si="3"/>
        <v>0.9648822293863395</v>
      </c>
      <c r="BF11" s="36">
        <f t="shared" si="17"/>
        <v>15.9</v>
      </c>
      <c r="BG11" s="45"/>
      <c r="BH11" s="51"/>
      <c r="BI11" s="21"/>
    </row>
    <row r="12" spans="1:61" ht="15">
      <c r="A12" s="14">
        <v>2219400</v>
      </c>
      <c r="B12" s="12">
        <f t="shared" si="4"/>
        <v>-2219.4</v>
      </c>
      <c r="C12" s="12">
        <f t="shared" si="5"/>
        <v>1.6999999999998181</v>
      </c>
      <c r="D12" s="16">
        <v>0.88876999999999995</v>
      </c>
      <c r="F12" s="31" t="s">
        <v>11</v>
      </c>
      <c r="G12" s="23">
        <f t="shared" si="6"/>
        <v>-948.96638834306043</v>
      </c>
      <c r="H12" s="23">
        <f t="shared" si="7"/>
        <v>-948.19302586637946</v>
      </c>
      <c r="I12" s="24"/>
      <c r="J12" s="24"/>
      <c r="K12" s="24"/>
      <c r="L12" s="27"/>
      <c r="M12" s="18"/>
      <c r="N12" s="21"/>
      <c r="O12" s="36">
        <f t="shared" si="0"/>
        <v>0.99347275099702115</v>
      </c>
      <c r="P12" s="36">
        <f t="shared" si="8"/>
        <v>-1.8</v>
      </c>
      <c r="R12" s="51" t="s">
        <v>72</v>
      </c>
      <c r="S12" s="21"/>
      <c r="T12" s="31" t="s">
        <v>11</v>
      </c>
      <c r="U12" s="23">
        <f t="shared" si="9"/>
        <v>-2214.1873998291826</v>
      </c>
      <c r="V12" s="23">
        <f t="shared" si="10"/>
        <v>-2211.8673123991393</v>
      </c>
      <c r="W12" s="24">
        <f t="shared" si="19"/>
        <v>1.38435</v>
      </c>
      <c r="X12" s="24">
        <f t="shared" si="20"/>
        <v>1.2303499999999998</v>
      </c>
      <c r="Y12" s="24">
        <f t="shared" si="21"/>
        <v>1.2879259259259259</v>
      </c>
      <c r="Z12" s="27">
        <f t="shared" si="22"/>
        <v>5.7575925925926086E-2</v>
      </c>
      <c r="AA12" s="64">
        <f t="shared" si="23"/>
        <v>-9.6424074074074051E-2</v>
      </c>
      <c r="AB12" s="21"/>
      <c r="AC12" s="36">
        <f t="shared" si="1"/>
        <v>0.93118301871258402</v>
      </c>
      <c r="AD12" s="36">
        <f t="shared" si="11"/>
        <v>-2.16</v>
      </c>
      <c r="AE12" s="45"/>
      <c r="AF12" s="51" t="s">
        <v>39</v>
      </c>
      <c r="AG12" s="21"/>
      <c r="AH12" s="31" t="s">
        <v>11</v>
      </c>
      <c r="AI12" s="23">
        <f t="shared" si="12"/>
        <v>-2376.5935204875473</v>
      </c>
      <c r="AJ12" s="23">
        <f t="shared" si="13"/>
        <v>-2369.6332581974179</v>
      </c>
      <c r="AK12" s="24"/>
      <c r="AL12" s="24"/>
      <c r="AM12" s="24"/>
      <c r="AN12" s="27"/>
      <c r="AO12" s="18"/>
      <c r="AP12" s="21"/>
      <c r="AQ12" s="36">
        <f t="shared" si="2"/>
        <v>-0.51159007871084239</v>
      </c>
      <c r="AR12" s="36">
        <f t="shared" si="14"/>
        <v>-55.95</v>
      </c>
      <c r="AS12" s="45"/>
      <c r="AT12" s="51" t="s">
        <v>40</v>
      </c>
      <c r="AU12" s="21"/>
      <c r="AV12" s="31" t="s">
        <v>11</v>
      </c>
      <c r="AW12" s="23">
        <f t="shared" si="15"/>
        <v>-2362.6729954626326</v>
      </c>
      <c r="AX12" s="23">
        <f t="shared" si="16"/>
        <v>-2341.7922085922451</v>
      </c>
      <c r="AY12" s="24"/>
      <c r="AZ12" s="24"/>
      <c r="BA12" s="24"/>
      <c r="BB12" s="27"/>
      <c r="BC12" s="18"/>
      <c r="BD12" s="21"/>
      <c r="BE12" s="36">
        <f t="shared" si="3"/>
        <v>0.5702933842644321</v>
      </c>
      <c r="BF12" s="36">
        <f t="shared" si="17"/>
        <v>15.9</v>
      </c>
      <c r="BG12" s="45"/>
      <c r="BH12" s="51" t="s">
        <v>41</v>
      </c>
      <c r="BI12" s="21"/>
    </row>
    <row r="13" spans="1:61" ht="15">
      <c r="A13" s="14">
        <v>2217700</v>
      </c>
      <c r="B13" s="12">
        <f t="shared" si="4"/>
        <v>-2217.6999999999998</v>
      </c>
      <c r="C13" s="12">
        <f t="shared" si="5"/>
        <v>1.7000000000002728</v>
      </c>
      <c r="D13" s="16">
        <v>1.0878000000000001</v>
      </c>
      <c r="F13" s="31" t="s">
        <v>12</v>
      </c>
      <c r="G13" s="23">
        <f t="shared" si="6"/>
        <v>-947.41966338969837</v>
      </c>
      <c r="H13" s="23">
        <f t="shared" si="7"/>
        <v>-946.6463009130174</v>
      </c>
      <c r="I13" s="24"/>
      <c r="J13" s="24"/>
      <c r="K13" s="24"/>
      <c r="L13" s="27"/>
      <c r="M13" s="18"/>
      <c r="N13" s="21"/>
      <c r="O13" s="36">
        <f t="shared" si="0"/>
        <v>0.83436686042326302</v>
      </c>
      <c r="P13" s="36">
        <f t="shared" si="8"/>
        <v>-1.8</v>
      </c>
      <c r="R13" s="51" t="s">
        <v>73</v>
      </c>
      <c r="S13" s="21"/>
      <c r="T13" s="31" t="s">
        <v>12</v>
      </c>
      <c r="U13" s="23">
        <f t="shared" si="9"/>
        <v>-2209.5472249690965</v>
      </c>
      <c r="V13" s="23">
        <f t="shared" si="10"/>
        <v>-2207.2271375390533</v>
      </c>
      <c r="W13" s="24">
        <f t="shared" si="19"/>
        <v>1.1403333333333334</v>
      </c>
      <c r="X13" s="24">
        <f t="shared" si="20"/>
        <v>1.3125833333333334</v>
      </c>
      <c r="Y13" s="24">
        <f t="shared" si="21"/>
        <v>1.2695537037037037</v>
      </c>
      <c r="Z13" s="27">
        <f t="shared" si="22"/>
        <v>-4.3029629629629751E-2</v>
      </c>
      <c r="AA13" s="64">
        <f t="shared" si="23"/>
        <v>0.12922037037037026</v>
      </c>
      <c r="AB13" s="21"/>
      <c r="AC13" s="36">
        <f t="shared" si="1"/>
        <v>0.47899804632239851</v>
      </c>
      <c r="AD13" s="36">
        <f t="shared" si="11"/>
        <v>-2.16</v>
      </c>
      <c r="AE13" s="49"/>
      <c r="AF13" s="57" t="s">
        <v>59</v>
      </c>
      <c r="AG13" s="21"/>
      <c r="AH13" s="31" t="s">
        <v>12</v>
      </c>
      <c r="AI13" s="23">
        <f t="shared" si="12"/>
        <v>-2362.6729959072891</v>
      </c>
      <c r="AJ13" s="23">
        <f t="shared" si="13"/>
        <v>-2355.7127336171598</v>
      </c>
      <c r="AK13" s="24"/>
      <c r="AL13" s="24"/>
      <c r="AM13" s="24"/>
      <c r="AN13" s="27"/>
      <c r="AO13" s="18"/>
      <c r="AP13" s="21"/>
      <c r="AQ13" s="36">
        <f t="shared" si="2"/>
        <v>0.16040143591618333</v>
      </c>
      <c r="AR13" s="36">
        <f t="shared" si="14"/>
        <v>-55.95</v>
      </c>
      <c r="AS13" s="49"/>
      <c r="AT13" s="57" t="s">
        <v>67</v>
      </c>
      <c r="AU13" s="21"/>
      <c r="AV13" s="31" t="s">
        <v>12</v>
      </c>
      <c r="AW13" s="23">
        <f t="shared" si="15"/>
        <v>-2320.9114217218571</v>
      </c>
      <c r="AX13" s="23">
        <f t="shared" si="16"/>
        <v>-2300.0306348514696</v>
      </c>
      <c r="AY13" s="24"/>
      <c r="AZ13" s="24"/>
      <c r="BA13" s="24"/>
      <c r="BB13" s="27"/>
      <c r="BC13" s="18"/>
      <c r="BD13" s="21"/>
      <c r="BE13" s="36">
        <f t="shared" si="3"/>
        <v>-9.1142073459768588E-2</v>
      </c>
      <c r="BF13" s="36">
        <f t="shared" si="17"/>
        <v>15.9</v>
      </c>
      <c r="BG13" s="49"/>
      <c r="BH13" s="57" t="s">
        <v>69</v>
      </c>
      <c r="BI13" s="21"/>
    </row>
    <row r="14" spans="1:61" ht="15">
      <c r="A14" s="14">
        <v>2216100</v>
      </c>
      <c r="B14" s="12">
        <f t="shared" si="4"/>
        <v>-2216.1</v>
      </c>
      <c r="C14" s="12">
        <f t="shared" si="5"/>
        <v>1.5999999999999091</v>
      </c>
      <c r="D14" s="16">
        <v>1.0837000000000001</v>
      </c>
      <c r="F14" s="34">
        <f>SLOPE(I3:I500,H3:H500)</f>
        <v>3.5061019423412018E-5</v>
      </c>
      <c r="G14" s="23">
        <f t="shared" si="6"/>
        <v>-945.87293843633631</v>
      </c>
      <c r="H14" s="23">
        <f t="shared" si="7"/>
        <v>-945.09957595965534</v>
      </c>
      <c r="I14" s="24"/>
      <c r="J14" s="24"/>
      <c r="K14" s="24"/>
      <c r="L14" s="27"/>
      <c r="M14" s="18"/>
      <c r="N14" s="21"/>
      <c r="O14" s="36">
        <f t="shared" si="0"/>
        <v>0.28485144290268416</v>
      </c>
      <c r="P14" s="36">
        <f t="shared" si="8"/>
        <v>-1.8</v>
      </c>
      <c r="R14" s="57"/>
      <c r="S14" s="21"/>
      <c r="T14" s="34">
        <f>SLOPE(W3:W500,V3:V500)</f>
        <v>-5.6522422216148835E-5</v>
      </c>
      <c r="U14" s="23">
        <f t="shared" si="9"/>
        <v>-2204.9070501090105</v>
      </c>
      <c r="V14" s="23">
        <f t="shared" si="10"/>
        <v>-2202.5869626789672</v>
      </c>
      <c r="W14" s="24">
        <f t="shared" si="19"/>
        <v>1.4130666666666667</v>
      </c>
      <c r="X14" s="24">
        <f t="shared" si="20"/>
        <v>1.3162222222222224</v>
      </c>
      <c r="Y14" s="24">
        <f t="shared" si="21"/>
        <v>1.2340506481481484</v>
      </c>
      <c r="Z14" s="27">
        <f t="shared" si="22"/>
        <v>-8.217157407407405E-2</v>
      </c>
      <c r="AA14" s="64">
        <f t="shared" si="23"/>
        <v>-0.17901601851851834</v>
      </c>
      <c r="AB14" s="21"/>
      <c r="AC14" s="36">
        <f t="shared" si="1"/>
        <v>-0.19731543541233432</v>
      </c>
      <c r="AD14" s="36">
        <f t="shared" si="11"/>
        <v>-2.16</v>
      </c>
      <c r="AE14" s="45"/>
      <c r="AF14" s="51"/>
      <c r="AG14" s="21"/>
      <c r="AH14" s="34">
        <f>SLOPE(AK3:AK500,AJ3:AJ500)</f>
        <v>-5.3892222644114054E-5</v>
      </c>
      <c r="AI14" s="23">
        <f t="shared" si="12"/>
        <v>-2348.7524713270309</v>
      </c>
      <c r="AJ14" s="23">
        <f t="shared" si="13"/>
        <v>-2341.7922090369016</v>
      </c>
      <c r="AK14" s="24"/>
      <c r="AL14" s="24"/>
      <c r="AM14" s="24"/>
      <c r="AN14" s="27"/>
      <c r="AO14" s="18"/>
      <c r="AP14" s="21"/>
      <c r="AQ14" s="36">
        <f t="shared" si="2"/>
        <v>0.75733933601463965</v>
      </c>
      <c r="AR14" s="36">
        <f t="shared" si="14"/>
        <v>-55.95</v>
      </c>
      <c r="AS14" s="45"/>
      <c r="AT14" s="51"/>
      <c r="AU14" s="21"/>
      <c r="AV14" s="34">
        <f>SLOPE(AY3:AY500,AX3:AX500)</f>
        <v>-4.4479187686743594E-5</v>
      </c>
      <c r="AW14" s="23">
        <f t="shared" si="15"/>
        <v>-2279.1498479810816</v>
      </c>
      <c r="AX14" s="23">
        <f t="shared" si="16"/>
        <v>-2258.2690611106941</v>
      </c>
      <c r="AY14" s="24"/>
      <c r="AZ14" s="24"/>
      <c r="BA14" s="24"/>
      <c r="BB14" s="27"/>
      <c r="BC14" s="18"/>
      <c r="BD14" s="21"/>
      <c r="BE14" s="36">
        <f t="shared" si="3"/>
        <v>-0.70993114208082697</v>
      </c>
      <c r="BF14" s="36">
        <f t="shared" si="17"/>
        <v>15.9</v>
      </c>
      <c r="BG14" s="45"/>
      <c r="BH14" s="51"/>
      <c r="BI14" s="21"/>
    </row>
    <row r="15" spans="1:61" ht="15">
      <c r="A15" s="14">
        <v>2214300</v>
      </c>
      <c r="B15" s="12">
        <f t="shared" si="4"/>
        <v>-2214.3000000000002</v>
      </c>
      <c r="C15" s="12">
        <f t="shared" si="5"/>
        <v>1.7999999999997272</v>
      </c>
      <c r="D15" s="16">
        <v>1.3275999999999999</v>
      </c>
      <c r="F15" s="31" t="s">
        <v>13</v>
      </c>
      <c r="G15" s="23">
        <f t="shared" si="6"/>
        <v>-944.32621348297425</v>
      </c>
      <c r="H15" s="23">
        <f t="shared" si="7"/>
        <v>-943.55285100629328</v>
      </c>
      <c r="I15" s="24"/>
      <c r="J15" s="24"/>
      <c r="K15" s="24"/>
      <c r="L15" s="27"/>
      <c r="M15" s="18"/>
      <c r="N15" s="21"/>
      <c r="O15" s="36">
        <f t="shared" si="0"/>
        <v>-0.39794913052317804</v>
      </c>
      <c r="P15" s="36">
        <f t="shared" si="8"/>
        <v>-1.8</v>
      </c>
      <c r="R15" s="59" t="s">
        <v>60</v>
      </c>
      <c r="S15" s="21"/>
      <c r="T15" s="31" t="s">
        <v>13</v>
      </c>
      <c r="U15" s="23">
        <f t="shared" si="9"/>
        <v>-2200.2668752489244</v>
      </c>
      <c r="V15" s="23">
        <f t="shared" si="10"/>
        <v>-2197.9467878188811</v>
      </c>
      <c r="W15" s="24">
        <f t="shared" si="19"/>
        <v>1.3952666666666669</v>
      </c>
      <c r="X15" s="24">
        <f t="shared" si="20"/>
        <v>1.3967777777777777</v>
      </c>
      <c r="Y15" s="24">
        <f t="shared" si="21"/>
        <v>1.2334725</v>
      </c>
      <c r="Z15" s="27">
        <f t="shared" si="22"/>
        <v>-0.1633052777777777</v>
      </c>
      <c r="AA15" s="64">
        <f t="shared" si="23"/>
        <v>-0.16179416666666691</v>
      </c>
      <c r="AB15" s="21"/>
      <c r="AC15" s="36">
        <f t="shared" si="1"/>
        <v>-0.78130283200087847</v>
      </c>
      <c r="AD15" s="36">
        <f t="shared" si="11"/>
        <v>-2.16</v>
      </c>
      <c r="AE15" s="45"/>
      <c r="AF15" s="51" t="s">
        <v>60</v>
      </c>
      <c r="AG15" s="21"/>
      <c r="AH15" s="31" t="s">
        <v>13</v>
      </c>
      <c r="AI15" s="23">
        <f t="shared" si="12"/>
        <v>-2334.8319467467727</v>
      </c>
      <c r="AJ15" s="23">
        <f t="shared" si="13"/>
        <v>-2327.8716844566434</v>
      </c>
      <c r="AK15" s="24"/>
      <c r="AL15" s="24"/>
      <c r="AM15" s="24"/>
      <c r="AN15" s="27"/>
      <c r="AO15" s="18"/>
      <c r="AP15" s="21"/>
      <c r="AQ15" s="36">
        <f t="shared" si="2"/>
        <v>0.99990974390269372</v>
      </c>
      <c r="AR15" s="36">
        <f t="shared" si="14"/>
        <v>-55.95</v>
      </c>
      <c r="AS15" s="45"/>
      <c r="AT15" s="51" t="s">
        <v>60</v>
      </c>
      <c r="AU15" s="21"/>
      <c r="AV15" s="31" t="s">
        <v>13</v>
      </c>
      <c r="AW15" s="23">
        <f t="shared" si="15"/>
        <v>-2237.3882742403061</v>
      </c>
      <c r="AX15" s="23">
        <f t="shared" si="16"/>
        <v>-2216.5074873699186</v>
      </c>
      <c r="AY15" s="24">
        <f t="shared" ref="AY15:AY45" si="24">AVERAGEIFS(Y_VADM,AgeBP,"&gt;"&amp;AW15,AgeBP,"&lt;="&amp;AW16)</f>
        <v>1.3007139999999999</v>
      </c>
      <c r="AZ15" s="24"/>
      <c r="BA15" s="24"/>
      <c r="BB15" s="27"/>
      <c r="BC15" s="18"/>
      <c r="BD15" s="21"/>
      <c r="BE15" s="36">
        <f t="shared" si="3"/>
        <v>-0.99653553931648708</v>
      </c>
      <c r="BF15" s="36">
        <f t="shared" si="17"/>
        <v>15.9</v>
      </c>
      <c r="BG15" s="45"/>
      <c r="BH15" s="51" t="s">
        <v>60</v>
      </c>
      <c r="BI15" s="21"/>
    </row>
    <row r="16" spans="1:61" ht="15">
      <c r="A16" s="14">
        <v>2212700</v>
      </c>
      <c r="B16" s="12">
        <f t="shared" si="4"/>
        <v>-2212.6999999999998</v>
      </c>
      <c r="C16" s="12">
        <f t="shared" si="5"/>
        <v>1.6000000000003638</v>
      </c>
      <c r="D16" s="16">
        <v>1.3082</v>
      </c>
      <c r="F16" s="32">
        <f>INTERCEPT(I3:I500,H3:H500)</f>
        <v>1.079972364579413</v>
      </c>
      <c r="G16" s="23">
        <f t="shared" si="6"/>
        <v>-942.77948852961219</v>
      </c>
      <c r="H16" s="23">
        <f t="shared" si="7"/>
        <v>-942.00612605293122</v>
      </c>
      <c r="I16" s="24"/>
      <c r="J16" s="24"/>
      <c r="K16" s="24"/>
      <c r="L16" s="27"/>
      <c r="M16" s="18"/>
      <c r="N16" s="21"/>
      <c r="O16" s="36">
        <f t="shared" si="0"/>
        <v>-0.89454488306533608</v>
      </c>
      <c r="P16" s="36">
        <f t="shared" si="8"/>
        <v>-1.8</v>
      </c>
      <c r="R16" s="59" t="s">
        <v>74</v>
      </c>
      <c r="S16" s="21"/>
      <c r="T16" s="32">
        <f>INTERCEPT(W3:W500,V3:V500)</f>
        <v>0.9605293573026441</v>
      </c>
      <c r="U16" s="23">
        <f t="shared" si="9"/>
        <v>-2195.6267003888383</v>
      </c>
      <c r="V16" s="23">
        <f t="shared" si="10"/>
        <v>-2193.3066129587951</v>
      </c>
      <c r="W16" s="24">
        <f t="shared" si="19"/>
        <v>1.3820000000000001</v>
      </c>
      <c r="X16" s="24">
        <f t="shared" si="20"/>
        <v>1.3009388888888889</v>
      </c>
      <c r="Y16" s="24">
        <f t="shared" si="21"/>
        <v>1.2050875925925928</v>
      </c>
      <c r="Z16" s="27">
        <f t="shared" si="22"/>
        <v>-9.5851296296296074E-2</v>
      </c>
      <c r="AA16" s="64">
        <f t="shared" si="23"/>
        <v>-0.17691240740740732</v>
      </c>
      <c r="AB16" s="21"/>
      <c r="AC16" s="36">
        <f t="shared" si="1"/>
        <v>-0.99970995028241316</v>
      </c>
      <c r="AD16" s="36">
        <f t="shared" si="11"/>
        <v>-2.16</v>
      </c>
      <c r="AE16" s="45"/>
      <c r="AF16" s="59" t="s">
        <v>78</v>
      </c>
      <c r="AG16" s="21"/>
      <c r="AH16" s="32">
        <f>INTERCEPT(AK3:AK500,AJ3:AJ500)</f>
        <v>0.9646269195549444</v>
      </c>
      <c r="AI16" s="23">
        <f t="shared" si="12"/>
        <v>-2320.9114221665145</v>
      </c>
      <c r="AJ16" s="23">
        <f t="shared" si="13"/>
        <v>-2313.9511598763852</v>
      </c>
      <c r="AK16" s="24"/>
      <c r="AL16" s="24"/>
      <c r="AM16" s="24"/>
      <c r="AN16" s="27"/>
      <c r="AO16" s="18"/>
      <c r="AP16" s="21"/>
      <c r="AQ16" s="36">
        <f t="shared" si="2"/>
        <v>0.77461126985973761</v>
      </c>
      <c r="AR16" s="36">
        <f t="shared" si="14"/>
        <v>-55.95</v>
      </c>
      <c r="AS16" s="36"/>
      <c r="AT16" s="59" t="s">
        <v>82</v>
      </c>
      <c r="AU16" s="21"/>
      <c r="AV16" s="32">
        <f>INTERCEPT(AY3:AY500,AX3:AX500)</f>
        <v>0.97611091421997098</v>
      </c>
      <c r="AW16" s="23">
        <f t="shared" si="15"/>
        <v>-2195.6267004995307</v>
      </c>
      <c r="AX16" s="23">
        <f t="shared" si="16"/>
        <v>-2174.7459136291432</v>
      </c>
      <c r="AY16" s="24">
        <f t="shared" si="24"/>
        <v>0.85168873333333317</v>
      </c>
      <c r="AZ16" s="24"/>
      <c r="BA16" s="24"/>
      <c r="BB16" s="27"/>
      <c r="BC16" s="18"/>
      <c r="BD16" s="21"/>
      <c r="BE16" s="36">
        <f t="shared" si="3"/>
        <v>-0.81684988244710255</v>
      </c>
      <c r="BF16" s="36">
        <f t="shared" si="17"/>
        <v>15.9</v>
      </c>
      <c r="BG16" s="36"/>
      <c r="BH16" s="59" t="s">
        <v>83</v>
      </c>
      <c r="BI16" s="21"/>
    </row>
    <row r="17" spans="1:61" ht="15">
      <c r="A17" s="14">
        <v>2211000</v>
      </c>
      <c r="B17" s="12">
        <f t="shared" si="4"/>
        <v>-2211</v>
      </c>
      <c r="C17" s="12">
        <f t="shared" si="5"/>
        <v>1.6999999999998181</v>
      </c>
      <c r="D17" s="16">
        <v>1.4604999999999999</v>
      </c>
      <c r="F17" s="30"/>
      <c r="G17" s="23">
        <f t="shared" si="6"/>
        <v>-941.23276357625014</v>
      </c>
      <c r="H17" s="23">
        <f t="shared" si="7"/>
        <v>-940.45940109956916</v>
      </c>
      <c r="I17" s="24"/>
      <c r="J17" s="24"/>
      <c r="K17" s="24"/>
      <c r="L17" s="27"/>
      <c r="M17" s="18"/>
      <c r="N17" s="21"/>
      <c r="O17" s="36">
        <f t="shared" si="0"/>
        <v>-0.97257314306222054</v>
      </c>
      <c r="P17" s="36">
        <f t="shared" si="8"/>
        <v>-1.8</v>
      </c>
      <c r="R17" s="61"/>
      <c r="S17" s="21"/>
      <c r="T17" s="30"/>
      <c r="U17" s="23">
        <f t="shared" si="9"/>
        <v>-2190.9865255287523</v>
      </c>
      <c r="V17" s="23">
        <f t="shared" si="10"/>
        <v>-2188.666438098709</v>
      </c>
      <c r="W17" s="24">
        <f t="shared" si="19"/>
        <v>1.1255500000000001</v>
      </c>
      <c r="X17" s="24">
        <f t="shared" si="20"/>
        <v>1.1947408333333334</v>
      </c>
      <c r="Y17" s="24">
        <f t="shared" si="21"/>
        <v>1.1327198148148152</v>
      </c>
      <c r="Z17" s="27">
        <f t="shared" si="22"/>
        <v>-6.2021018518518156E-2</v>
      </c>
      <c r="AA17" s="64">
        <f t="shared" si="23"/>
        <v>7.1698148148151564E-3</v>
      </c>
      <c r="AB17" s="21"/>
      <c r="AC17" s="36">
        <f t="shared" si="1"/>
        <v>-0.75034167228836124</v>
      </c>
      <c r="AD17" s="36">
        <f t="shared" si="11"/>
        <v>-2.16</v>
      </c>
      <c r="AE17" s="45"/>
      <c r="AF17" s="61"/>
      <c r="AG17" s="21"/>
      <c r="AH17" s="30"/>
      <c r="AI17" s="23">
        <f t="shared" si="12"/>
        <v>-2306.9908975862563</v>
      </c>
      <c r="AJ17" s="23">
        <f t="shared" si="13"/>
        <v>-2300.030635296127</v>
      </c>
      <c r="AK17" s="24"/>
      <c r="AL17" s="24"/>
      <c r="AM17" s="24"/>
      <c r="AN17" s="27"/>
      <c r="AO17" s="18"/>
      <c r="AP17" s="21"/>
      <c r="AQ17" s="36">
        <f t="shared" si="2"/>
        <v>0.18686357380409543</v>
      </c>
      <c r="AR17" s="36">
        <f t="shared" si="14"/>
        <v>-55.95</v>
      </c>
      <c r="AS17" s="36"/>
      <c r="AT17" s="61"/>
      <c r="AU17" s="21"/>
      <c r="AV17" s="30"/>
      <c r="AW17" s="23">
        <f t="shared" si="15"/>
        <v>-2153.8651267587552</v>
      </c>
      <c r="AX17" s="23">
        <f t="shared" si="16"/>
        <v>-2132.9843398883677</v>
      </c>
      <c r="AY17" s="24">
        <f t="shared" si="24"/>
        <v>0.80904739130434766</v>
      </c>
      <c r="AZ17" s="24"/>
      <c r="BA17" s="24"/>
      <c r="BB17" s="27"/>
      <c r="BC17" s="18"/>
      <c r="BD17" s="21"/>
      <c r="BE17" s="36">
        <f t="shared" si="3"/>
        <v>-0.25495108730550331</v>
      </c>
      <c r="BF17" s="36">
        <f t="shared" si="17"/>
        <v>15.9</v>
      </c>
      <c r="BG17" s="36"/>
      <c r="BH17" s="61"/>
      <c r="BI17" s="21"/>
    </row>
    <row r="18" spans="1:61" ht="15">
      <c r="A18" s="14">
        <v>2209300</v>
      </c>
      <c r="B18" s="12">
        <f t="shared" si="4"/>
        <v>-2209.3000000000002</v>
      </c>
      <c r="C18" s="12">
        <f t="shared" si="5"/>
        <v>1.6999999999998181</v>
      </c>
      <c r="D18" s="16">
        <v>1.0966</v>
      </c>
      <c r="F18" s="30"/>
      <c r="G18" s="23">
        <f t="shared" si="6"/>
        <v>-939.68603862288808</v>
      </c>
      <c r="H18" s="23">
        <f t="shared" si="7"/>
        <v>-938.9126761462071</v>
      </c>
      <c r="I18" s="24"/>
      <c r="J18" s="24"/>
      <c r="K18" s="24"/>
      <c r="L18" s="27"/>
      <c r="M18" s="18"/>
      <c r="N18" s="21"/>
      <c r="O18" s="36">
        <f t="shared" si="0"/>
        <v>-0.59552362047378282</v>
      </c>
      <c r="P18" s="36">
        <f t="shared" si="8"/>
        <v>-1.8</v>
      </c>
      <c r="Q18" s="38"/>
      <c r="R18" s="60" t="s">
        <v>75</v>
      </c>
      <c r="S18" s="21"/>
      <c r="T18" s="30"/>
      <c r="U18" s="23">
        <f t="shared" si="9"/>
        <v>-2186.3463506686662</v>
      </c>
      <c r="V18" s="23">
        <f t="shared" si="10"/>
        <v>-2184.026263238623</v>
      </c>
      <c r="W18" s="24">
        <f t="shared" si="19"/>
        <v>1.0766724999999999</v>
      </c>
      <c r="X18" s="24">
        <f t="shared" si="20"/>
        <v>1.0732897222222222</v>
      </c>
      <c r="Y18" s="24">
        <f t="shared" si="21"/>
        <v>1.0248117407407409</v>
      </c>
      <c r="Z18" s="27">
        <f t="shared" si="22"/>
        <v>-4.8477981481481303E-2</v>
      </c>
      <c r="AA18" s="64">
        <f t="shared" si="23"/>
        <v>-5.1860759259259037E-2</v>
      </c>
      <c r="AB18" s="21"/>
      <c r="AC18" s="36">
        <f t="shared" si="1"/>
        <v>-0.14988018671174586</v>
      </c>
      <c r="AD18" s="36">
        <f t="shared" si="11"/>
        <v>-2.16</v>
      </c>
      <c r="AE18" s="45"/>
      <c r="AF18" s="55" t="s">
        <v>77</v>
      </c>
      <c r="AG18" s="21"/>
      <c r="AH18" s="30"/>
      <c r="AI18" s="23">
        <f t="shared" si="12"/>
        <v>-2293.0703730059981</v>
      </c>
      <c r="AJ18" s="23">
        <f t="shared" si="13"/>
        <v>-2286.1101107158688</v>
      </c>
      <c r="AK18" s="24"/>
      <c r="AL18" s="24"/>
      <c r="AM18" s="24"/>
      <c r="AN18" s="27"/>
      <c r="AO18" s="18"/>
      <c r="AP18" s="21"/>
      <c r="AQ18" s="36">
        <f t="shared" si="2"/>
        <v>-0.48831966519177328</v>
      </c>
      <c r="AR18" s="36">
        <f t="shared" si="14"/>
        <v>-55.95</v>
      </c>
      <c r="AS18" s="36"/>
      <c r="AT18" s="55" t="s">
        <v>80</v>
      </c>
      <c r="AU18" s="21"/>
      <c r="AV18" s="30"/>
      <c r="AW18" s="23">
        <f t="shared" si="15"/>
        <v>-2112.1035530179797</v>
      </c>
      <c r="AX18" s="23">
        <f t="shared" si="16"/>
        <v>-2091.2227661475922</v>
      </c>
      <c r="AY18" s="24">
        <f t="shared" si="24"/>
        <v>1.1057211538461535</v>
      </c>
      <c r="AZ18" s="24"/>
      <c r="BA18" s="24"/>
      <c r="BB18" s="27"/>
      <c r="BC18" s="18"/>
      <c r="BD18" s="21"/>
      <c r="BE18" s="36">
        <f t="shared" si="3"/>
        <v>0.42624215505206631</v>
      </c>
      <c r="BF18" s="36">
        <f t="shared" si="17"/>
        <v>15.9</v>
      </c>
      <c r="BG18" s="36"/>
      <c r="BH18" s="55" t="s">
        <v>84</v>
      </c>
      <c r="BI18" s="21"/>
    </row>
    <row r="19" spans="1:61" ht="15">
      <c r="A19" s="14">
        <v>2207600</v>
      </c>
      <c r="B19" s="12">
        <f t="shared" si="4"/>
        <v>-2207.6</v>
      </c>
      <c r="C19" s="12">
        <f t="shared" si="5"/>
        <v>1.7000000000002728</v>
      </c>
      <c r="D19" s="16">
        <v>1.0415000000000001</v>
      </c>
      <c r="F19" s="31" t="s">
        <v>14</v>
      </c>
      <c r="G19" s="23">
        <f t="shared" si="6"/>
        <v>-938.13931366952602</v>
      </c>
      <c r="H19" s="23">
        <f t="shared" si="7"/>
        <v>-937.36595119284505</v>
      </c>
      <c r="I19" s="24"/>
      <c r="J19" s="24"/>
      <c r="K19" s="24"/>
      <c r="L19" s="27"/>
      <c r="M19" s="18"/>
      <c r="N19" s="21"/>
      <c r="O19" s="36">
        <f t="shared" si="0"/>
        <v>6.0178022642065926E-2</v>
      </c>
      <c r="P19" s="36">
        <f t="shared" si="8"/>
        <v>-1.8</v>
      </c>
      <c r="Q19" s="38"/>
      <c r="R19" s="60" t="s">
        <v>76</v>
      </c>
      <c r="S19" s="21"/>
      <c r="T19" s="31" t="s">
        <v>14</v>
      </c>
      <c r="U19" s="23">
        <f t="shared" si="9"/>
        <v>-2181.7061758085802</v>
      </c>
      <c r="V19" s="23">
        <f t="shared" si="10"/>
        <v>-2179.3860883785369</v>
      </c>
      <c r="W19" s="24">
        <f t="shared" si="19"/>
        <v>1.0176466666666666</v>
      </c>
      <c r="X19" s="24">
        <f t="shared" si="20"/>
        <v>1.0017405555555554</v>
      </c>
      <c r="Y19" s="24">
        <f t="shared" si="21"/>
        <v>0.89624377777777775</v>
      </c>
      <c r="Z19" s="27">
        <f t="shared" si="22"/>
        <v>-0.10549677777777766</v>
      </c>
      <c r="AA19" s="64">
        <f t="shared" si="23"/>
        <v>-0.12140288888888884</v>
      </c>
      <c r="AB19" s="21"/>
      <c r="AC19" s="36">
        <f t="shared" si="1"/>
        <v>0.52071190395993661</v>
      </c>
      <c r="AD19" s="36">
        <f t="shared" si="11"/>
        <v>-2.16</v>
      </c>
      <c r="AE19" s="45"/>
      <c r="AF19" s="55" t="s">
        <v>79</v>
      </c>
      <c r="AG19" s="21"/>
      <c r="AH19" s="31" t="s">
        <v>14</v>
      </c>
      <c r="AI19" s="23">
        <f t="shared" si="12"/>
        <v>-2279.1498484257399</v>
      </c>
      <c r="AJ19" s="23">
        <f t="shared" si="13"/>
        <v>-2272.1895861356106</v>
      </c>
      <c r="AK19" s="24"/>
      <c r="AL19" s="24"/>
      <c r="AM19" s="24"/>
      <c r="AN19" s="27"/>
      <c r="AO19" s="18"/>
      <c r="AP19" s="21"/>
      <c r="AQ19" s="36">
        <f t="shared" si="2"/>
        <v>-0.93501270577586038</v>
      </c>
      <c r="AR19" s="36">
        <f t="shared" si="14"/>
        <v>-55.95</v>
      </c>
      <c r="AS19" s="36"/>
      <c r="AT19" s="55" t="s">
        <v>81</v>
      </c>
      <c r="AU19" s="21"/>
      <c r="AV19" s="31" t="s">
        <v>14</v>
      </c>
      <c r="AW19" s="23">
        <f t="shared" si="15"/>
        <v>-2070.3419792772042</v>
      </c>
      <c r="AX19" s="63">
        <f t="shared" si="16"/>
        <v>-2049.4611924068167</v>
      </c>
      <c r="AY19" s="24">
        <f t="shared" si="24"/>
        <v>1.2234239999999998</v>
      </c>
      <c r="AZ19" s="24">
        <f t="shared" ref="AZ19:AZ64" si="25">AVERAGE(AY18:AY20)</f>
        <v>1.2403571147741146</v>
      </c>
      <c r="BA19" s="24">
        <f t="shared" ref="BA19:BA64" si="26">AVERAGE(AY15:AY23)</f>
        <v>1.1343337843721153</v>
      </c>
      <c r="BB19" s="65">
        <f t="shared" ref="BB19:BB64" si="27">BA19-AZ19</f>
        <v>-0.10602333040199929</v>
      </c>
      <c r="BC19" s="18">
        <f t="shared" ref="BC19:BC64" si="28">BA19-AY19</f>
        <v>-8.909021562788455E-2</v>
      </c>
      <c r="BD19" s="21"/>
      <c r="BE19" s="36">
        <f t="shared" si="3"/>
        <v>0.90799195590688331</v>
      </c>
      <c r="BF19" s="36">
        <f t="shared" si="17"/>
        <v>15.9</v>
      </c>
      <c r="BH19" s="55" t="s">
        <v>85</v>
      </c>
      <c r="BI19" s="21"/>
    </row>
    <row r="20" spans="1:61" ht="15">
      <c r="A20" s="14">
        <v>2205900</v>
      </c>
      <c r="B20" s="12">
        <f t="shared" si="4"/>
        <v>-2205.9</v>
      </c>
      <c r="C20" s="12">
        <f t="shared" si="5"/>
        <v>1.6999999999998181</v>
      </c>
      <c r="D20" s="16">
        <v>1.2828999999999999</v>
      </c>
      <c r="F20" s="31" t="s">
        <v>27</v>
      </c>
      <c r="G20" s="23">
        <f t="shared" si="6"/>
        <v>-936.59258871616396</v>
      </c>
      <c r="H20" s="23">
        <f t="shared" si="7"/>
        <v>-935.81922623948299</v>
      </c>
      <c r="I20" s="24">
        <f t="shared" ref="I20" si="29">AVERAGEIFS(Y_VADM,AgeBP,"&gt;"&amp;G20,AgeBP,"&lt;="&amp;G21)</f>
        <v>0.47109000000000001</v>
      </c>
      <c r="J20" s="24"/>
      <c r="K20" s="24"/>
      <c r="L20" s="27"/>
      <c r="M20" s="18"/>
      <c r="N20" s="21"/>
      <c r="O20" s="36">
        <f t="shared" si="0"/>
        <v>0.68772170015955614</v>
      </c>
      <c r="P20" s="36">
        <f t="shared" si="8"/>
        <v>-1.8</v>
      </c>
      <c r="Q20" s="38"/>
      <c r="R20" s="59"/>
      <c r="S20" s="21"/>
      <c r="T20" s="31" t="s">
        <v>28</v>
      </c>
      <c r="U20" s="23">
        <f t="shared" si="9"/>
        <v>-2177.0660009484941</v>
      </c>
      <c r="V20" s="23">
        <f t="shared" si="10"/>
        <v>-2174.7459135184508</v>
      </c>
      <c r="W20" s="24">
        <f t="shared" si="19"/>
        <v>0.91090249999999995</v>
      </c>
      <c r="X20" s="24">
        <f t="shared" ref="X20:X83" si="30">AVERAGE(W19:W21)</f>
        <v>0.88719638888888885</v>
      </c>
      <c r="Y20" s="24">
        <f t="shared" ref="Y20:Y83" si="31">AVERAGE(W16:W24)</f>
        <v>0.77264025925925928</v>
      </c>
      <c r="Z20" s="27">
        <f t="shared" ref="Z20:Z83" si="32">Y20-X20</f>
        <v>-0.11455612962962958</v>
      </c>
      <c r="AA20" s="64">
        <f t="shared" ref="AA20:AA83" si="33">Y20-W20</f>
        <v>-0.13826224074074067</v>
      </c>
      <c r="AB20" s="21"/>
      <c r="AC20" s="36">
        <f t="shared" si="1"/>
        <v>0.94765710770065514</v>
      </c>
      <c r="AD20" s="36">
        <f t="shared" si="11"/>
        <v>-2.16</v>
      </c>
      <c r="AF20" s="56"/>
      <c r="AG20" s="21"/>
      <c r="AH20" s="31" t="s">
        <v>29</v>
      </c>
      <c r="AI20" s="23">
        <f t="shared" si="12"/>
        <v>-2265.2293238454818</v>
      </c>
      <c r="AJ20" s="23">
        <f t="shared" si="13"/>
        <v>-2258.2690615553524</v>
      </c>
      <c r="AK20" s="24"/>
      <c r="AL20" s="24"/>
      <c r="AM20" s="24"/>
      <c r="AN20" s="27"/>
      <c r="AO20" s="18"/>
      <c r="AP20" s="21"/>
      <c r="AQ20" s="36">
        <f t="shared" si="2"/>
        <v>-0.94420290981872046</v>
      </c>
      <c r="AR20" s="36">
        <f t="shared" si="14"/>
        <v>-55.95</v>
      </c>
      <c r="AT20" s="56"/>
      <c r="AU20" s="21"/>
      <c r="AV20" s="31" t="s">
        <v>30</v>
      </c>
      <c r="AW20" s="23">
        <f t="shared" si="15"/>
        <v>-2028.580405536429</v>
      </c>
      <c r="AX20" s="23">
        <f t="shared" si="16"/>
        <v>-2007.6996186660415</v>
      </c>
      <c r="AY20" s="24">
        <f t="shared" si="24"/>
        <v>1.3919261904761906</v>
      </c>
      <c r="AZ20" s="24">
        <f t="shared" si="25"/>
        <v>1.1629829620427883</v>
      </c>
      <c r="BA20" s="24">
        <f t="shared" si="26"/>
        <v>1.1108708761595552</v>
      </c>
      <c r="BB20" s="65">
        <f t="shared" si="27"/>
        <v>-5.2112085883233128E-2</v>
      </c>
      <c r="BC20" s="18">
        <f t="shared" si="28"/>
        <v>-0.28105531431663544</v>
      </c>
      <c r="BD20" s="21"/>
      <c r="BE20" s="36">
        <f t="shared" si="3"/>
        <v>0.96488222938633672</v>
      </c>
      <c r="BF20" s="36">
        <f t="shared" si="17"/>
        <v>15.9</v>
      </c>
      <c r="BH20" s="56"/>
      <c r="BI20" s="21"/>
    </row>
    <row r="21" spans="1:61" ht="15">
      <c r="A21" s="14">
        <v>2204200</v>
      </c>
      <c r="B21" s="12">
        <f t="shared" si="4"/>
        <v>-2204.1999999999998</v>
      </c>
      <c r="C21" s="12">
        <f t="shared" si="5"/>
        <v>1.7000000000002728</v>
      </c>
      <c r="D21" s="16">
        <v>1.2217</v>
      </c>
      <c r="F21" s="42">
        <f>MIN(H2:H3000)</f>
        <v>-963.66027540000005</v>
      </c>
      <c r="G21" s="23">
        <f t="shared" si="6"/>
        <v>-935.0458637628019</v>
      </c>
      <c r="H21" s="23">
        <f t="shared" si="7"/>
        <v>-934.27250128612093</v>
      </c>
      <c r="I21" s="24">
        <f t="shared" ref="I21:I84" si="34">AVERAGEIFS(Y_VADM,AgeBP,"&gt;"&amp;G21,AgeBP,"&lt;="&amp;G22)</f>
        <v>0.7329</v>
      </c>
      <c r="J21" s="24"/>
      <c r="K21" s="24"/>
      <c r="L21" s="27"/>
      <c r="M21" s="18"/>
      <c r="N21" s="21"/>
      <c r="O21" s="36">
        <f t="shared" si="0"/>
        <v>0.99347275099701859</v>
      </c>
      <c r="P21" s="36">
        <f t="shared" si="8"/>
        <v>-1.8</v>
      </c>
      <c r="Q21" s="38"/>
      <c r="R21" s="51"/>
      <c r="S21" s="21"/>
      <c r="T21" s="40">
        <f>MIN(V2:V3000)</f>
        <v>-2258.269061</v>
      </c>
      <c r="U21" s="23">
        <f t="shared" si="9"/>
        <v>-2172.425826088408</v>
      </c>
      <c r="V21" s="23">
        <f t="shared" si="10"/>
        <v>-2170.1057386583648</v>
      </c>
      <c r="W21" s="24">
        <f t="shared" si="19"/>
        <v>0.73304000000000002</v>
      </c>
      <c r="X21" s="24">
        <f t="shared" si="30"/>
        <v>0.60436772222222224</v>
      </c>
      <c r="Y21" s="24">
        <f t="shared" si="31"/>
        <v>0.64113581481481474</v>
      </c>
      <c r="Z21" s="27">
        <f t="shared" si="32"/>
        <v>3.6768092592592505E-2</v>
      </c>
      <c r="AA21" s="64">
        <f t="shared" si="33"/>
        <v>-9.1904185185185283E-2</v>
      </c>
      <c r="AB21" s="21"/>
      <c r="AC21" s="36">
        <f t="shared" si="1"/>
        <v>0.93118301871261266</v>
      </c>
      <c r="AD21" s="36">
        <f t="shared" si="11"/>
        <v>-2.16</v>
      </c>
      <c r="AF21" s="56"/>
      <c r="AG21" s="21"/>
      <c r="AH21" s="40">
        <f>MIN(AJ2:AJ3000)</f>
        <v>-2508.8385039999998</v>
      </c>
      <c r="AI21" s="23">
        <f t="shared" si="12"/>
        <v>-2251.3087992652236</v>
      </c>
      <c r="AJ21" s="23">
        <f t="shared" si="13"/>
        <v>-2244.3485369750942</v>
      </c>
      <c r="AK21" s="24"/>
      <c r="AL21" s="24"/>
      <c r="AM21" s="24"/>
      <c r="AN21" s="27"/>
      <c r="AO21" s="18"/>
      <c r="AP21" s="21"/>
      <c r="AQ21" s="36">
        <f t="shared" si="2"/>
        <v>-0.51159007871095852</v>
      </c>
      <c r="AR21" s="36">
        <f t="shared" si="14"/>
        <v>-55.95</v>
      </c>
      <c r="AT21" s="56"/>
      <c r="AU21" s="21"/>
      <c r="AV21" s="40">
        <f>MIN(AX2:AX3000)</f>
        <v>-2759.4079459999998</v>
      </c>
      <c r="AW21" s="23">
        <f t="shared" si="15"/>
        <v>-1986.8188317956538</v>
      </c>
      <c r="AX21" s="23">
        <f t="shared" si="16"/>
        <v>-1965.9380449252662</v>
      </c>
      <c r="AY21" s="24">
        <f t="shared" si="24"/>
        <v>0.87359869565217385</v>
      </c>
      <c r="AZ21" s="24">
        <f t="shared" si="25"/>
        <v>1.1786169620427882</v>
      </c>
      <c r="BA21" s="24">
        <f t="shared" si="26"/>
        <v>1.0887031789373331</v>
      </c>
      <c r="BB21" s="65">
        <f t="shared" si="27"/>
        <v>-8.9913783105455058E-2</v>
      </c>
      <c r="BC21" s="18">
        <f t="shared" si="28"/>
        <v>0.2151044832851593</v>
      </c>
      <c r="BD21" s="21"/>
      <c r="BE21" s="36">
        <f t="shared" si="3"/>
        <v>0.57029338426442933</v>
      </c>
      <c r="BF21" s="36">
        <f t="shared" si="17"/>
        <v>15.9</v>
      </c>
      <c r="BH21" s="56"/>
      <c r="BI21" s="21"/>
    </row>
    <row r="22" spans="1:61" ht="15">
      <c r="A22" s="14">
        <v>2202600</v>
      </c>
      <c r="B22" s="12">
        <f t="shared" si="4"/>
        <v>-2202.6</v>
      </c>
      <c r="C22" s="12">
        <f t="shared" si="5"/>
        <v>1.5999999999999091</v>
      </c>
      <c r="D22" s="16">
        <v>1.5861000000000001</v>
      </c>
      <c r="F22" s="30"/>
      <c r="G22" s="23">
        <f t="shared" si="6"/>
        <v>-933.49913880943984</v>
      </c>
      <c r="H22" s="23">
        <f t="shared" si="7"/>
        <v>-932.72577633275887</v>
      </c>
      <c r="I22" s="24">
        <f t="shared" si="34"/>
        <v>0.65922000000000003</v>
      </c>
      <c r="J22" s="24"/>
      <c r="K22" s="24"/>
      <c r="L22" s="27"/>
      <c r="M22" s="18"/>
      <c r="N22" s="21"/>
      <c r="O22" s="36">
        <f t="shared" si="0"/>
        <v>0.83436686042321218</v>
      </c>
      <c r="P22" s="36">
        <f t="shared" si="8"/>
        <v>-1.8</v>
      </c>
      <c r="Q22" s="38"/>
      <c r="R22" s="51"/>
      <c r="S22" s="21"/>
      <c r="T22" s="30"/>
      <c r="U22" s="23">
        <f t="shared" si="9"/>
        <v>-2167.785651228322</v>
      </c>
      <c r="V22" s="23">
        <f t="shared" si="10"/>
        <v>-2165.4655637982787</v>
      </c>
      <c r="W22" s="24">
        <f t="shared" si="19"/>
        <v>0.16916066666666665</v>
      </c>
      <c r="X22" s="24">
        <f t="shared" si="30"/>
        <v>0.38605188888888886</v>
      </c>
      <c r="Y22" s="24">
        <f t="shared" si="31"/>
        <v>0.55740025925925929</v>
      </c>
      <c r="Z22" s="27">
        <f t="shared" si="32"/>
        <v>0.17134837037037043</v>
      </c>
      <c r="AA22" s="64">
        <f t="shared" si="33"/>
        <v>0.38823959259259266</v>
      </c>
      <c r="AB22" s="21"/>
      <c r="AC22" s="36">
        <f t="shared" si="1"/>
        <v>0.47899804632246734</v>
      </c>
      <c r="AD22" s="36">
        <f t="shared" si="11"/>
        <v>-2.16</v>
      </c>
      <c r="AF22" s="56"/>
      <c r="AG22" s="21"/>
      <c r="AH22" s="30"/>
      <c r="AI22" s="23">
        <f t="shared" si="12"/>
        <v>-2237.3882746849654</v>
      </c>
      <c r="AJ22" s="23">
        <f t="shared" si="13"/>
        <v>-2230.4280123948361</v>
      </c>
      <c r="AK22" s="24">
        <f t="shared" ref="AK22:AK52" si="35">AVERAGEIFS(Y_VADM,AgeBP,"&gt;"&amp;AI22,AgeBP,"&lt;="&amp;AI23)</f>
        <v>1.4169375</v>
      </c>
      <c r="AL22" s="24"/>
      <c r="AM22" s="24"/>
      <c r="AN22" s="27"/>
      <c r="AO22" s="18"/>
      <c r="AP22" s="21"/>
      <c r="AQ22" s="36">
        <f t="shared" si="2"/>
        <v>0.16040143591604983</v>
      </c>
      <c r="AR22" s="36">
        <f t="shared" si="14"/>
        <v>-55.95</v>
      </c>
      <c r="AT22" s="56"/>
      <c r="AU22" s="21"/>
      <c r="AV22" s="30"/>
      <c r="AW22" s="23">
        <f t="shared" si="15"/>
        <v>-1945.0572580548785</v>
      </c>
      <c r="AX22" s="23">
        <f t="shared" si="16"/>
        <v>-1924.176471184491</v>
      </c>
      <c r="AY22" s="24">
        <f t="shared" si="24"/>
        <v>1.2703259999999998</v>
      </c>
      <c r="AZ22" s="24">
        <f t="shared" si="25"/>
        <v>1.1754941967963386</v>
      </c>
      <c r="BA22" s="24">
        <f t="shared" si="26"/>
        <v>1.1259922959528994</v>
      </c>
      <c r="BB22" s="65">
        <f t="shared" si="27"/>
        <v>-4.9501900843439195E-2</v>
      </c>
      <c r="BC22" s="18">
        <f t="shared" si="28"/>
        <v>-0.14433370404710044</v>
      </c>
      <c r="BD22" s="21"/>
      <c r="BE22" s="36">
        <f t="shared" si="3"/>
        <v>-9.1142073459775416E-2</v>
      </c>
      <c r="BF22" s="36">
        <f t="shared" si="17"/>
        <v>15.9</v>
      </c>
      <c r="BH22" s="56"/>
      <c r="BI22" s="21"/>
    </row>
    <row r="23" spans="1:61" ht="15">
      <c r="A23" s="14">
        <v>2200800</v>
      </c>
      <c r="B23" s="12">
        <f t="shared" si="4"/>
        <v>-2200.8000000000002</v>
      </c>
      <c r="C23" s="12">
        <f t="shared" si="5"/>
        <v>1.7999999999997272</v>
      </c>
      <c r="D23" s="16">
        <v>1.4314</v>
      </c>
      <c r="F23" s="31" t="s">
        <v>24</v>
      </c>
      <c r="G23" s="23">
        <f t="shared" si="6"/>
        <v>-931.95241385607778</v>
      </c>
      <c r="H23" s="23">
        <f t="shared" si="7"/>
        <v>-931.17905137939681</v>
      </c>
      <c r="I23" s="24">
        <f>(I22+I24)/2</f>
        <v>0.65566000000000002</v>
      </c>
      <c r="J23" s="24"/>
      <c r="K23" s="24"/>
      <c r="L23" s="27"/>
      <c r="M23" s="18"/>
      <c r="N23" s="21"/>
      <c r="O23" s="36">
        <f t="shared" si="0"/>
        <v>0.28485144290265035</v>
      </c>
      <c r="P23" s="36">
        <f t="shared" si="8"/>
        <v>-1.8</v>
      </c>
      <c r="Q23" s="38"/>
      <c r="R23" s="55"/>
      <c r="S23" s="21"/>
      <c r="T23" s="31" t="s">
        <v>15</v>
      </c>
      <c r="U23" s="23">
        <f t="shared" si="9"/>
        <v>-2163.1454763682359</v>
      </c>
      <c r="V23" s="23">
        <f t="shared" si="10"/>
        <v>-2160.8253889381926</v>
      </c>
      <c r="W23" s="24">
        <f t="shared" si="19"/>
        <v>0.25595499999999999</v>
      </c>
      <c r="X23" s="24">
        <f t="shared" si="30"/>
        <v>0.23598355555555553</v>
      </c>
      <c r="Y23" s="24">
        <f t="shared" si="31"/>
        <v>0.4818714629629629</v>
      </c>
      <c r="Z23" s="27">
        <f t="shared" si="32"/>
        <v>0.24588790740740737</v>
      </c>
      <c r="AA23" s="64">
        <f t="shared" si="33"/>
        <v>0.22591646296296292</v>
      </c>
      <c r="AB23" s="21"/>
      <c r="AC23" s="36">
        <f t="shared" si="1"/>
        <v>-0.19731543541225746</v>
      </c>
      <c r="AD23" s="36">
        <f t="shared" si="11"/>
        <v>-2.16</v>
      </c>
      <c r="AF23" s="56"/>
      <c r="AG23" s="21"/>
      <c r="AH23" s="31" t="s">
        <v>15</v>
      </c>
      <c r="AI23" s="23">
        <f t="shared" si="12"/>
        <v>-2223.4677501047072</v>
      </c>
      <c r="AJ23" s="23">
        <f t="shared" si="13"/>
        <v>-2216.5074878145779</v>
      </c>
      <c r="AK23" s="24">
        <f t="shared" si="35"/>
        <v>1.1670437500000002</v>
      </c>
      <c r="AL23" s="24"/>
      <c r="AM23" s="24"/>
      <c r="AN23" s="27"/>
      <c r="AO23" s="18"/>
      <c r="AP23" s="21"/>
      <c r="AQ23" s="36">
        <f t="shared" si="2"/>
        <v>0.75733933601456982</v>
      </c>
      <c r="AR23" s="36">
        <f t="shared" si="14"/>
        <v>-55.95</v>
      </c>
      <c r="AT23" s="56"/>
      <c r="AU23" s="21"/>
      <c r="AV23" s="31" t="s">
        <v>15</v>
      </c>
      <c r="AW23" s="23">
        <f t="shared" si="15"/>
        <v>-1903.2956843141033</v>
      </c>
      <c r="AX23" s="23">
        <f t="shared" si="16"/>
        <v>-1882.4148974437157</v>
      </c>
      <c r="AY23" s="24">
        <f t="shared" si="24"/>
        <v>1.3825578947368422</v>
      </c>
      <c r="AZ23" s="24">
        <f t="shared" si="25"/>
        <v>1.2474772402745995</v>
      </c>
      <c r="BA23" s="24">
        <f t="shared" si="26"/>
        <v>1.1279203803081579</v>
      </c>
      <c r="BB23" s="65">
        <f t="shared" si="27"/>
        <v>-0.11955685996644161</v>
      </c>
      <c r="BC23" s="18">
        <f t="shared" si="28"/>
        <v>-0.25463751442868432</v>
      </c>
      <c r="BD23" s="21"/>
      <c r="BE23" s="36">
        <f t="shared" si="3"/>
        <v>-0.7099311420808293</v>
      </c>
      <c r="BF23" s="36">
        <f t="shared" si="17"/>
        <v>15.9</v>
      </c>
      <c r="BG23" s="36"/>
      <c r="BH23" s="36"/>
      <c r="BI23" s="21"/>
    </row>
    <row r="24" spans="1:61" ht="15">
      <c r="A24" s="14">
        <v>2199200</v>
      </c>
      <c r="B24" s="12">
        <f t="shared" si="4"/>
        <v>-2199.1999999999998</v>
      </c>
      <c r="C24" s="12">
        <f t="shared" si="5"/>
        <v>1.6000000000003638</v>
      </c>
      <c r="D24" s="16">
        <v>1.2944</v>
      </c>
      <c r="F24" s="32">
        <f>COUNT(I2:I5000)</f>
        <v>606</v>
      </c>
      <c r="G24" s="23">
        <f t="shared" si="6"/>
        <v>-930.40568890271572</v>
      </c>
      <c r="H24" s="63">
        <f t="shared" si="7"/>
        <v>-929.63232642603475</v>
      </c>
      <c r="I24" s="24">
        <f t="shared" si="34"/>
        <v>0.65210000000000001</v>
      </c>
      <c r="J24" s="24">
        <f t="shared" ref="J24:J84" si="36">AVERAGE(I23:I25)</f>
        <v>0.61490333333333336</v>
      </c>
      <c r="K24" s="24">
        <f t="shared" ref="K24:K84" si="37">AVERAGE(I20:I28)</f>
        <v>0.52035888888888893</v>
      </c>
      <c r="L24" s="65">
        <f>K24-J24</f>
        <v>-9.4544444444444431E-2</v>
      </c>
      <c r="M24" s="18">
        <f>K24-I24</f>
        <v>-0.13174111111111109</v>
      </c>
      <c r="N24" s="21"/>
      <c r="O24" s="36">
        <f t="shared" si="0"/>
        <v>-0.39794913052326253</v>
      </c>
      <c r="P24" s="36">
        <f t="shared" si="8"/>
        <v>-1.8</v>
      </c>
      <c r="Q24" s="38"/>
      <c r="R24" s="51"/>
      <c r="S24" s="21"/>
      <c r="T24" s="32">
        <f>COUNT(W2:W5000)</f>
        <v>483</v>
      </c>
      <c r="U24" s="23">
        <f t="shared" si="9"/>
        <v>-2158.5053015081498</v>
      </c>
      <c r="V24" s="23">
        <f t="shared" si="10"/>
        <v>-2156.1852140781066</v>
      </c>
      <c r="W24" s="24">
        <f t="shared" si="19"/>
        <v>0.282835</v>
      </c>
      <c r="X24" s="24">
        <f t="shared" si="30"/>
        <v>0.24575</v>
      </c>
      <c r="Y24" s="24">
        <f t="shared" si="31"/>
        <v>0.4438685</v>
      </c>
      <c r="Z24" s="27">
        <f t="shared" si="32"/>
        <v>0.1981185</v>
      </c>
      <c r="AA24" s="64">
        <f t="shared" si="33"/>
        <v>0.1610335</v>
      </c>
      <c r="AB24" s="21"/>
      <c r="AC24" s="36">
        <f t="shared" si="1"/>
        <v>-0.78130283200079409</v>
      </c>
      <c r="AD24" s="36">
        <f t="shared" si="11"/>
        <v>-2.16</v>
      </c>
      <c r="AE24" s="49"/>
      <c r="AF24" s="51"/>
      <c r="AG24" s="21"/>
      <c r="AH24" s="32">
        <f>COUNT(AK2:AK5000)</f>
        <v>161</v>
      </c>
      <c r="AI24" s="23">
        <f t="shared" si="12"/>
        <v>-2209.547225524449</v>
      </c>
      <c r="AJ24" s="23">
        <f t="shared" si="13"/>
        <v>-2202.5869632343197</v>
      </c>
      <c r="AK24" s="24">
        <f t="shared" si="35"/>
        <v>1.3162222222222222</v>
      </c>
      <c r="AL24" s="24"/>
      <c r="AM24" s="24"/>
      <c r="AN24" s="27"/>
      <c r="AO24" s="18"/>
      <c r="AP24" s="21"/>
      <c r="AQ24" s="36">
        <f t="shared" si="2"/>
        <v>0.99990974390269227</v>
      </c>
      <c r="AR24" s="36">
        <f t="shared" si="14"/>
        <v>-55.95</v>
      </c>
      <c r="AS24" s="36"/>
      <c r="AT24" s="51"/>
      <c r="AU24" s="21"/>
      <c r="AV24" s="32">
        <f>COUNT(AY2:AY5000)</f>
        <v>54</v>
      </c>
      <c r="AW24" s="23">
        <f t="shared" si="15"/>
        <v>-1861.534110573328</v>
      </c>
      <c r="AX24" s="23">
        <f t="shared" si="16"/>
        <v>-1840.6533237029405</v>
      </c>
      <c r="AY24" s="24">
        <f t="shared" si="24"/>
        <v>1.0895478260869564</v>
      </c>
      <c r="AZ24" s="24">
        <f t="shared" si="25"/>
        <v>1.0414283930523773</v>
      </c>
      <c r="BA24" s="24">
        <f t="shared" si="26"/>
        <v>1.1064244358637132</v>
      </c>
      <c r="BB24" s="65">
        <f t="shared" si="27"/>
        <v>6.4996042811335863E-2</v>
      </c>
      <c r="BC24" s="18">
        <f t="shared" si="28"/>
        <v>1.6876609776756757E-2</v>
      </c>
      <c r="BD24" s="21"/>
      <c r="BE24" s="36">
        <f t="shared" si="3"/>
        <v>-0.99653553931648675</v>
      </c>
      <c r="BF24" s="36">
        <f t="shared" si="17"/>
        <v>15.9</v>
      </c>
      <c r="BG24" s="36"/>
      <c r="BH24" s="36"/>
      <c r="BI24" s="21"/>
    </row>
    <row r="25" spans="1:61" ht="15">
      <c r="A25" s="14">
        <v>2197500</v>
      </c>
      <c r="B25" s="12">
        <f t="shared" si="4"/>
        <v>-2197.5</v>
      </c>
      <c r="C25" s="12">
        <f t="shared" si="5"/>
        <v>1.6999999999998181</v>
      </c>
      <c r="D25" s="16">
        <v>1.3593999999999999</v>
      </c>
      <c r="F25" s="30"/>
      <c r="G25" s="23">
        <f t="shared" si="6"/>
        <v>-928.85896394935367</v>
      </c>
      <c r="H25" s="23">
        <f t="shared" si="7"/>
        <v>-928.08560147267269</v>
      </c>
      <c r="I25" s="24">
        <f t="shared" si="34"/>
        <v>0.53695000000000004</v>
      </c>
      <c r="J25" s="24">
        <f t="shared" si="36"/>
        <v>0.47987000000000002</v>
      </c>
      <c r="K25" s="24">
        <f t="shared" si="37"/>
        <v>0.53011444444444444</v>
      </c>
      <c r="L25" s="65">
        <f t="shared" ref="L25:L88" si="38">K25-J25</f>
        <v>5.0244444444444425E-2</v>
      </c>
      <c r="M25" s="18">
        <f t="shared" ref="M25:M88" si="39">K25-I25</f>
        <v>-6.8355555555555947E-3</v>
      </c>
      <c r="N25" s="21"/>
      <c r="O25" s="36">
        <f t="shared" si="0"/>
        <v>-0.89454488306532642</v>
      </c>
      <c r="P25" s="36">
        <f t="shared" si="8"/>
        <v>-1.8</v>
      </c>
      <c r="Q25" s="38"/>
      <c r="R25" s="58"/>
      <c r="S25" s="21"/>
      <c r="T25" s="30"/>
      <c r="U25" s="23">
        <f t="shared" si="9"/>
        <v>-2153.8651266480638</v>
      </c>
      <c r="V25" s="23">
        <f t="shared" si="10"/>
        <v>-2151.5450392180205</v>
      </c>
      <c r="W25" s="24">
        <f t="shared" si="19"/>
        <v>0.19846</v>
      </c>
      <c r="X25" s="24">
        <f t="shared" si="30"/>
        <v>0.28440833333333332</v>
      </c>
      <c r="Y25" s="24">
        <f t="shared" si="31"/>
        <v>0.42332155555555556</v>
      </c>
      <c r="Z25" s="27">
        <f t="shared" si="32"/>
        <v>0.13891322222222224</v>
      </c>
      <c r="AA25" s="64">
        <f t="shared" si="33"/>
        <v>0.22486155555555556</v>
      </c>
      <c r="AB25" s="21"/>
      <c r="AC25" s="36">
        <f t="shared" si="1"/>
        <v>-0.99970995028241505</v>
      </c>
      <c r="AD25" s="36">
        <f t="shared" si="11"/>
        <v>-2.16</v>
      </c>
      <c r="AE25" s="49"/>
      <c r="AF25" s="36"/>
      <c r="AG25" s="21"/>
      <c r="AH25" s="30"/>
      <c r="AI25" s="23">
        <f t="shared" si="12"/>
        <v>-2195.6267009441908</v>
      </c>
      <c r="AJ25" s="23">
        <f t="shared" si="13"/>
        <v>-2188.6664386540615</v>
      </c>
      <c r="AK25" s="24">
        <f t="shared" si="35"/>
        <v>1.1947408333333331</v>
      </c>
      <c r="AL25" s="24"/>
      <c r="AM25" s="24"/>
      <c r="AN25" s="27"/>
      <c r="AO25" s="18"/>
      <c r="AP25" s="21"/>
      <c r="AQ25" s="36">
        <f t="shared" si="2"/>
        <v>0.77461126985980511</v>
      </c>
      <c r="AR25" s="36">
        <f t="shared" si="14"/>
        <v>-55.95</v>
      </c>
      <c r="AS25" s="36"/>
      <c r="AT25" s="36"/>
      <c r="AU25" s="21"/>
      <c r="AV25" s="30"/>
      <c r="AW25" s="23">
        <f t="shared" si="15"/>
        <v>-1819.7725368325528</v>
      </c>
      <c r="AX25" s="23">
        <f t="shared" si="16"/>
        <v>-1798.8917499621652</v>
      </c>
      <c r="AY25" s="24">
        <f t="shared" si="24"/>
        <v>0.65217945833333346</v>
      </c>
      <c r="AZ25" s="24">
        <f t="shared" si="25"/>
        <v>0.96212557628824469</v>
      </c>
      <c r="BA25" s="24">
        <f t="shared" si="26"/>
        <v>1.0597800611643384</v>
      </c>
      <c r="BB25" s="65">
        <f t="shared" si="27"/>
        <v>9.7654484876093739E-2</v>
      </c>
      <c r="BC25" s="18">
        <f t="shared" si="28"/>
        <v>0.40760060283100497</v>
      </c>
      <c r="BD25" s="21"/>
      <c r="BE25" s="36">
        <f t="shared" si="3"/>
        <v>-0.81684988244710888</v>
      </c>
      <c r="BF25" s="36">
        <f t="shared" si="17"/>
        <v>15.9</v>
      </c>
      <c r="BG25" s="36"/>
      <c r="BH25" s="36"/>
      <c r="BI25" s="21"/>
    </row>
    <row r="26" spans="1:61" ht="15">
      <c r="A26" s="14">
        <v>2196300</v>
      </c>
      <c r="B26" s="12">
        <f t="shared" si="4"/>
        <v>-2196.3000000000002</v>
      </c>
      <c r="C26" s="12">
        <f t="shared" si="5"/>
        <v>1.1999999999998181</v>
      </c>
      <c r="D26" s="16">
        <v>1.532</v>
      </c>
      <c r="F26" s="31" t="s">
        <v>16</v>
      </c>
      <c r="G26" s="23">
        <f t="shared" si="6"/>
        <v>-927.31223899599161</v>
      </c>
      <c r="H26" s="23">
        <f t="shared" si="7"/>
        <v>-926.53887651931063</v>
      </c>
      <c r="I26" s="24">
        <f t="shared" si="34"/>
        <v>0.25056</v>
      </c>
      <c r="J26" s="24">
        <f t="shared" si="36"/>
        <v>0.35354666666666668</v>
      </c>
      <c r="K26" s="24">
        <f t="shared" si="37"/>
        <v>0.52624000000000004</v>
      </c>
      <c r="L26" s="65">
        <f t="shared" si="38"/>
        <v>0.17269333333333337</v>
      </c>
      <c r="M26" s="18">
        <f t="shared" si="39"/>
        <v>0.27568000000000004</v>
      </c>
      <c r="N26" s="21"/>
      <c r="O26" s="36">
        <f t="shared" si="0"/>
        <v>-0.97257314306221232</v>
      </c>
      <c r="P26" s="36">
        <f t="shared" si="8"/>
        <v>-1.8</v>
      </c>
      <c r="Q26" s="38"/>
      <c r="R26" s="51"/>
      <c r="S26" s="21"/>
      <c r="T26" s="31" t="s">
        <v>16</v>
      </c>
      <c r="U26" s="23">
        <f t="shared" si="9"/>
        <v>-2149.2249517879777</v>
      </c>
      <c r="V26" s="23">
        <f t="shared" si="10"/>
        <v>-2146.9048643579345</v>
      </c>
      <c r="W26" s="24">
        <f t="shared" si="19"/>
        <v>0.37192999999999998</v>
      </c>
      <c r="X26" s="24">
        <f t="shared" si="30"/>
        <v>0.32243444444444441</v>
      </c>
      <c r="Y26" s="24">
        <f t="shared" si="31"/>
        <v>0.43474600000000002</v>
      </c>
      <c r="Z26" s="27">
        <f t="shared" si="32"/>
        <v>0.11231155555555561</v>
      </c>
      <c r="AA26" s="64">
        <f t="shared" si="33"/>
        <v>6.2816000000000038E-2</v>
      </c>
      <c r="AB26" s="21"/>
      <c r="AC26" s="36">
        <f t="shared" si="1"/>
        <v>-0.75034167228841309</v>
      </c>
      <c r="AD26" s="36">
        <f t="shared" si="11"/>
        <v>-2.16</v>
      </c>
      <c r="AE26" s="49"/>
      <c r="AF26" s="36"/>
      <c r="AG26" s="21"/>
      <c r="AH26" s="31" t="s">
        <v>16</v>
      </c>
      <c r="AI26" s="23">
        <f t="shared" si="12"/>
        <v>-2181.7061763639326</v>
      </c>
      <c r="AJ26" s="63">
        <f t="shared" si="13"/>
        <v>-2174.7459140738033</v>
      </c>
      <c r="AK26" s="24">
        <f t="shared" si="35"/>
        <v>0.87533727272727291</v>
      </c>
      <c r="AL26" s="24">
        <f t="shared" ref="AL26" si="40">AVERAGE(AK25:AK27)</f>
        <v>0.76550517821067821</v>
      </c>
      <c r="AM26" s="24">
        <f t="shared" ref="AM26" si="41">AVERAGE(AK22:AK30)</f>
        <v>0.93953092139650474</v>
      </c>
      <c r="AN26" s="27">
        <f t="shared" ref="AN26" si="42">AM26-AL26</f>
        <v>0.17402574318582653</v>
      </c>
      <c r="AO26" s="64">
        <f t="shared" ref="AO26" si="43">AM26-AK26</f>
        <v>6.4193648669231829E-2</v>
      </c>
      <c r="AP26" s="21"/>
      <c r="AQ26" s="36">
        <f t="shared" si="2"/>
        <v>0.18686357380420038</v>
      </c>
      <c r="AR26" s="36">
        <f t="shared" si="14"/>
        <v>-55.95</v>
      </c>
      <c r="AS26" s="36"/>
      <c r="AT26" s="36"/>
      <c r="AU26" s="21"/>
      <c r="AV26" s="31" t="s">
        <v>16</v>
      </c>
      <c r="AW26" s="23">
        <f t="shared" si="15"/>
        <v>-1778.0109630917775</v>
      </c>
      <c r="AX26" s="23">
        <f t="shared" si="16"/>
        <v>-1757.13017622139</v>
      </c>
      <c r="AY26" s="24">
        <f t="shared" si="24"/>
        <v>1.1446494444444444</v>
      </c>
      <c r="AZ26" s="24">
        <f t="shared" si="25"/>
        <v>0.97330093860708533</v>
      </c>
      <c r="BA26" s="24">
        <f t="shared" si="26"/>
        <v>1.0612470810918748</v>
      </c>
      <c r="BB26" s="65">
        <f t="shared" si="27"/>
        <v>8.7946142484789491E-2</v>
      </c>
      <c r="BC26" s="18">
        <f t="shared" si="28"/>
        <v>-8.3402363352569564E-2</v>
      </c>
      <c r="BD26" s="21"/>
      <c r="BE26" s="36">
        <f t="shared" si="3"/>
        <v>-0.25495108730551042</v>
      </c>
      <c r="BF26" s="36">
        <f t="shared" si="17"/>
        <v>15.9</v>
      </c>
      <c r="BG26" s="36"/>
      <c r="BH26" s="36"/>
      <c r="BI26" s="21"/>
    </row>
    <row r="27" spans="1:61" ht="15">
      <c r="A27" s="14">
        <v>2195100</v>
      </c>
      <c r="B27" s="12">
        <f t="shared" si="4"/>
        <v>-2195.1</v>
      </c>
      <c r="C27" s="12">
        <f t="shared" si="5"/>
        <v>1.2000000000002728</v>
      </c>
      <c r="D27" s="16">
        <v>1.5455000000000001</v>
      </c>
      <c r="F27" s="33">
        <f>COUNT(M2:M5000)</f>
        <v>598</v>
      </c>
      <c r="G27" s="23">
        <f t="shared" si="6"/>
        <v>-925.76551404262955</v>
      </c>
      <c r="H27" s="23">
        <f t="shared" si="7"/>
        <v>-924.99215156594857</v>
      </c>
      <c r="I27" s="24">
        <f t="shared" si="34"/>
        <v>0.27312999999999998</v>
      </c>
      <c r="J27" s="24">
        <f t="shared" si="36"/>
        <v>0.32510333333333336</v>
      </c>
      <c r="K27" s="24">
        <f t="shared" si="37"/>
        <v>0.55152666666666672</v>
      </c>
      <c r="L27" s="65">
        <f t="shared" si="38"/>
        <v>0.22642333333333337</v>
      </c>
      <c r="M27" s="18">
        <f t="shared" si="39"/>
        <v>0.27839666666666674</v>
      </c>
      <c r="N27" s="21"/>
      <c r="O27" s="36">
        <f t="shared" si="0"/>
        <v>-0.59552362047380014</v>
      </c>
      <c r="P27" s="36">
        <f t="shared" si="8"/>
        <v>-1.8</v>
      </c>
      <c r="Q27" s="38"/>
      <c r="R27" s="51"/>
      <c r="S27" s="21"/>
      <c r="T27" s="33">
        <f>COUNT(AA2:AA5000)</f>
        <v>475</v>
      </c>
      <c r="U27" s="23">
        <f t="shared" si="9"/>
        <v>-2144.5847769278917</v>
      </c>
      <c r="V27" s="23">
        <f t="shared" si="10"/>
        <v>-2142.2646894978484</v>
      </c>
      <c r="W27" s="24">
        <f t="shared" si="19"/>
        <v>0.39691333333333328</v>
      </c>
      <c r="X27" s="24">
        <f t="shared" si="30"/>
        <v>0.48148777777777774</v>
      </c>
      <c r="Y27" s="24">
        <f t="shared" si="31"/>
        <v>0.53557814814814819</v>
      </c>
      <c r="Z27" s="27">
        <f t="shared" si="32"/>
        <v>5.4090370370370455E-2</v>
      </c>
      <c r="AA27" s="64">
        <f t="shared" si="33"/>
        <v>0.13866481481481491</v>
      </c>
      <c r="AB27" s="21"/>
      <c r="AC27" s="36">
        <f t="shared" si="1"/>
        <v>-0.14988018671187958</v>
      </c>
      <c r="AD27" s="36">
        <f t="shared" si="11"/>
        <v>-2.16</v>
      </c>
      <c r="AE27" s="49"/>
      <c r="AF27" s="36"/>
      <c r="AG27" s="21"/>
      <c r="AH27" s="33">
        <f>COUNT(AO2:AO5000)</f>
        <v>153</v>
      </c>
      <c r="AI27" s="23">
        <f t="shared" si="12"/>
        <v>-2167.7856517836744</v>
      </c>
      <c r="AJ27" s="23">
        <f t="shared" si="13"/>
        <v>-2160.8253894935451</v>
      </c>
      <c r="AK27" s="24">
        <f t="shared" si="35"/>
        <v>0.22643742857142854</v>
      </c>
      <c r="AL27" s="24">
        <f t="shared" ref="AL27:AL90" si="44">AVERAGE(AK26:AK28)</f>
        <v>0.47828299567099569</v>
      </c>
      <c r="AM27" s="24">
        <f t="shared" ref="AM27:AM90" si="45">AVERAGE(AK23:AK31)</f>
        <v>0.89088008806317143</v>
      </c>
      <c r="AN27" s="27">
        <f t="shared" ref="AN27:AN90" si="46">AM27-AL27</f>
        <v>0.41259709239217573</v>
      </c>
      <c r="AO27" s="64">
        <f t="shared" ref="AO27:AO90" si="47">AM27-AK27</f>
        <v>0.66444265949174286</v>
      </c>
      <c r="AP27" s="21"/>
      <c r="AQ27" s="36">
        <f t="shared" si="2"/>
        <v>-0.48831966519168007</v>
      </c>
      <c r="AR27" s="36">
        <f t="shared" si="14"/>
        <v>-55.95</v>
      </c>
      <c r="AS27" s="36"/>
      <c r="AT27" s="36"/>
      <c r="AU27" s="21"/>
      <c r="AV27" s="33">
        <f>COUNT(BC2:BC5000)</f>
        <v>46</v>
      </c>
      <c r="AW27" s="23">
        <f t="shared" si="15"/>
        <v>-1736.2493893510023</v>
      </c>
      <c r="AX27" s="23">
        <f t="shared" si="16"/>
        <v>-1715.3686024806148</v>
      </c>
      <c r="AY27" s="24">
        <f t="shared" si="24"/>
        <v>1.1230739130434779</v>
      </c>
      <c r="AZ27" s="24">
        <f t="shared" si="25"/>
        <v>1.099227952495974</v>
      </c>
      <c r="BA27" s="24">
        <f t="shared" si="26"/>
        <v>1.053955065218859</v>
      </c>
      <c r="BB27" s="65">
        <f t="shared" si="27"/>
        <v>-4.5272887277115093E-2</v>
      </c>
      <c r="BC27" s="18">
        <f t="shared" si="28"/>
        <v>-6.9118847824618967E-2</v>
      </c>
      <c r="BD27" s="21"/>
      <c r="BE27" s="36">
        <f t="shared" si="3"/>
        <v>0.42624215505205321</v>
      </c>
      <c r="BF27" s="36">
        <f t="shared" si="17"/>
        <v>15.9</v>
      </c>
      <c r="BG27" s="36"/>
      <c r="BH27" s="36"/>
      <c r="BI27" s="21"/>
    </row>
    <row r="28" spans="1:61" ht="15">
      <c r="A28" s="14">
        <v>2193900</v>
      </c>
      <c r="B28" s="12">
        <f t="shared" si="4"/>
        <v>-2193.9</v>
      </c>
      <c r="C28" s="12">
        <f t="shared" si="5"/>
        <v>1.1999999999998181</v>
      </c>
      <c r="D28" s="16">
        <v>1.4679</v>
      </c>
      <c r="F28" s="28"/>
      <c r="G28" s="23">
        <f t="shared" si="6"/>
        <v>-924.21878908926749</v>
      </c>
      <c r="H28" s="23">
        <f t="shared" si="7"/>
        <v>-923.44542661258652</v>
      </c>
      <c r="I28" s="24">
        <f t="shared" si="34"/>
        <v>0.45162000000000002</v>
      </c>
      <c r="J28" s="24">
        <f t="shared" si="36"/>
        <v>0.42788000000000004</v>
      </c>
      <c r="K28" s="24">
        <f t="shared" si="37"/>
        <v>0.59837555555555566</v>
      </c>
      <c r="L28" s="65">
        <f t="shared" si="38"/>
        <v>0.17049555555555562</v>
      </c>
      <c r="M28" s="18">
        <f t="shared" si="39"/>
        <v>0.14675555555555564</v>
      </c>
      <c r="N28" s="21"/>
      <c r="O28" s="36">
        <f t="shared" si="0"/>
        <v>6.0178022642157887E-2</v>
      </c>
      <c r="P28" s="36">
        <f t="shared" si="8"/>
        <v>-1.8</v>
      </c>
      <c r="Q28" s="38"/>
      <c r="R28" s="51"/>
      <c r="S28" s="21"/>
      <c r="T28" s="28"/>
      <c r="U28" s="23">
        <f t="shared" si="9"/>
        <v>-2139.9446020678056</v>
      </c>
      <c r="V28" s="23">
        <f t="shared" si="10"/>
        <v>-2137.6245146377623</v>
      </c>
      <c r="W28" s="24">
        <f t="shared" si="19"/>
        <v>0.67562</v>
      </c>
      <c r="X28" s="24">
        <f t="shared" si="30"/>
        <v>0.59950444444444451</v>
      </c>
      <c r="Y28" s="24">
        <f t="shared" si="31"/>
        <v>0.637585925925926</v>
      </c>
      <c r="Z28" s="27">
        <f t="shared" si="32"/>
        <v>3.8081481481481494E-2</v>
      </c>
      <c r="AA28" s="64">
        <f t="shared" si="33"/>
        <v>-3.8034074074073998E-2</v>
      </c>
      <c r="AB28" s="21"/>
      <c r="AC28" s="36">
        <f t="shared" si="1"/>
        <v>0.52071190395986966</v>
      </c>
      <c r="AD28" s="36">
        <f t="shared" si="11"/>
        <v>-2.16</v>
      </c>
      <c r="AE28" s="49"/>
      <c r="AF28" s="36"/>
      <c r="AG28" s="21"/>
      <c r="AH28" s="28"/>
      <c r="AI28" s="23">
        <f t="shared" si="12"/>
        <v>-2153.8651272034163</v>
      </c>
      <c r="AJ28" s="23">
        <f t="shared" si="13"/>
        <v>-2146.9048649132869</v>
      </c>
      <c r="AK28" s="24">
        <f t="shared" si="35"/>
        <v>0.33307428571428571</v>
      </c>
      <c r="AL28" s="24">
        <f t="shared" si="44"/>
        <v>0.43511057142857146</v>
      </c>
      <c r="AM28" s="24">
        <f t="shared" si="45"/>
        <v>0.86948444917428236</v>
      </c>
      <c r="AN28" s="27">
        <f t="shared" si="46"/>
        <v>0.4343738777457109</v>
      </c>
      <c r="AO28" s="64">
        <f t="shared" si="47"/>
        <v>0.5364101634599967</v>
      </c>
      <c r="AP28" s="21"/>
      <c r="AQ28" s="36">
        <f t="shared" si="2"/>
        <v>-0.93501270577582252</v>
      </c>
      <c r="AR28" s="36">
        <f t="shared" si="14"/>
        <v>-55.95</v>
      </c>
      <c r="AS28" s="36"/>
      <c r="AT28" s="36"/>
      <c r="AU28" s="21"/>
      <c r="AV28" s="28"/>
      <c r="AW28" s="23">
        <f t="shared" si="15"/>
        <v>-1694.487815610227</v>
      </c>
      <c r="AX28" s="23">
        <f t="shared" si="16"/>
        <v>-1673.6070287398395</v>
      </c>
      <c r="AY28" s="24">
        <f t="shared" si="24"/>
        <v>1.0299605000000001</v>
      </c>
      <c r="AZ28" s="24">
        <f t="shared" si="25"/>
        <v>1.0417204104084321</v>
      </c>
      <c r="BA28" s="24">
        <f t="shared" si="26"/>
        <v>1.0462043395410281</v>
      </c>
      <c r="BB28" s="65">
        <f t="shared" si="27"/>
        <v>4.4839291325959874E-3</v>
      </c>
      <c r="BC28" s="18">
        <f t="shared" si="28"/>
        <v>1.6243839541028038E-2</v>
      </c>
      <c r="BD28" s="21"/>
      <c r="BE28" s="36">
        <f t="shared" si="3"/>
        <v>0.90799195590687576</v>
      </c>
      <c r="BF28" s="36">
        <f t="shared" si="17"/>
        <v>15.9</v>
      </c>
      <c r="BG28" s="36"/>
      <c r="BH28" s="36"/>
      <c r="BI28" s="21"/>
    </row>
    <row r="29" spans="1:61" ht="15">
      <c r="A29" s="14">
        <v>2192600</v>
      </c>
      <c r="B29" s="12">
        <f t="shared" si="4"/>
        <v>-2192.6</v>
      </c>
      <c r="C29" s="12">
        <f t="shared" si="5"/>
        <v>1.3000000000001819</v>
      </c>
      <c r="D29" s="16">
        <v>1.1541999999999999</v>
      </c>
      <c r="F29" s="47" t="s">
        <v>37</v>
      </c>
      <c r="G29" s="23">
        <f t="shared" si="6"/>
        <v>-922.67206413590543</v>
      </c>
      <c r="H29" s="23">
        <f t="shared" si="7"/>
        <v>-921.89870165922446</v>
      </c>
      <c r="I29" s="24">
        <f t="shared" si="34"/>
        <v>0.55889</v>
      </c>
      <c r="J29" s="24">
        <f t="shared" si="36"/>
        <v>0.56951333333333343</v>
      </c>
      <c r="K29" s="24">
        <f t="shared" si="37"/>
        <v>0.6436977777777777</v>
      </c>
      <c r="L29" s="65">
        <f t="shared" si="38"/>
        <v>7.4184444444444275E-2</v>
      </c>
      <c r="M29" s="18">
        <f t="shared" si="39"/>
        <v>8.4807777777777704E-2</v>
      </c>
      <c r="N29" s="21"/>
      <c r="O29" s="36">
        <f t="shared" si="0"/>
        <v>0.68772170015962308</v>
      </c>
      <c r="P29" s="36">
        <f t="shared" si="8"/>
        <v>-1.8</v>
      </c>
      <c r="Q29" s="38"/>
      <c r="R29" s="36"/>
      <c r="S29" s="21"/>
      <c r="T29" s="28"/>
      <c r="U29" s="23">
        <f t="shared" si="9"/>
        <v>-2135.3044272077195</v>
      </c>
      <c r="V29" s="23">
        <f t="shared" si="10"/>
        <v>-2132.9843397776763</v>
      </c>
      <c r="W29" s="24">
        <f t="shared" si="19"/>
        <v>0.72598000000000007</v>
      </c>
      <c r="X29" s="24">
        <f t="shared" si="30"/>
        <v>0.74582000000000015</v>
      </c>
      <c r="Y29" s="24">
        <f t="shared" si="31"/>
        <v>0.74970055555555559</v>
      </c>
      <c r="Z29" s="27">
        <f t="shared" si="32"/>
        <v>3.8805555555554427E-3</v>
      </c>
      <c r="AA29" s="64">
        <f t="shared" si="33"/>
        <v>2.3720555555555523E-2</v>
      </c>
      <c r="AB29" s="21"/>
      <c r="AC29" s="36">
        <f t="shared" si="1"/>
        <v>0.94765710770061196</v>
      </c>
      <c r="AD29" s="36">
        <f t="shared" si="11"/>
        <v>-2.16</v>
      </c>
      <c r="AE29" s="49"/>
      <c r="AF29" s="36"/>
      <c r="AG29" s="21"/>
      <c r="AH29" s="28"/>
      <c r="AI29" s="23">
        <f t="shared" si="12"/>
        <v>-2139.9446026231581</v>
      </c>
      <c r="AJ29" s="23">
        <f t="shared" si="13"/>
        <v>-2132.9843403330287</v>
      </c>
      <c r="AK29" s="24">
        <f t="shared" si="35"/>
        <v>0.74582000000000004</v>
      </c>
      <c r="AL29" s="24">
        <f t="shared" si="44"/>
        <v>0.75301976190476194</v>
      </c>
      <c r="AM29" s="24">
        <f t="shared" si="45"/>
        <v>0.88501848797498794</v>
      </c>
      <c r="AN29" s="27">
        <f t="shared" si="46"/>
        <v>0.131998726070226</v>
      </c>
      <c r="AO29" s="64">
        <f t="shared" si="47"/>
        <v>0.13919848797498791</v>
      </c>
      <c r="AP29" s="21"/>
      <c r="AQ29" s="36">
        <f t="shared" si="2"/>
        <v>-0.94420290981875565</v>
      </c>
      <c r="AR29" s="36">
        <f t="shared" si="14"/>
        <v>-55.95</v>
      </c>
      <c r="AS29" s="36"/>
      <c r="AT29" s="36"/>
      <c r="AU29" s="21"/>
      <c r="AV29" s="28"/>
      <c r="AW29" s="23">
        <f t="shared" si="15"/>
        <v>-1652.7262418694518</v>
      </c>
      <c r="AX29" s="23">
        <f t="shared" si="16"/>
        <v>-1631.8454549990643</v>
      </c>
      <c r="AY29" s="24">
        <f t="shared" si="24"/>
        <v>0.97212681818181812</v>
      </c>
      <c r="AZ29" s="24">
        <f t="shared" si="25"/>
        <v>0.96296306439393942</v>
      </c>
      <c r="BA29" s="24">
        <f t="shared" si="26"/>
        <v>1.0146260625684032</v>
      </c>
      <c r="BB29" s="65">
        <f t="shared" si="27"/>
        <v>5.1662998174463737E-2</v>
      </c>
      <c r="BC29" s="18">
        <f t="shared" si="28"/>
        <v>4.2499244386585033E-2</v>
      </c>
      <c r="BD29" s="21"/>
      <c r="BE29" s="36">
        <f t="shared" si="3"/>
        <v>0.96488222938633961</v>
      </c>
      <c r="BF29" s="36">
        <f t="shared" si="17"/>
        <v>15.9</v>
      </c>
      <c r="BG29" s="36"/>
      <c r="BH29" s="36"/>
      <c r="BI29" s="21"/>
    </row>
    <row r="30" spans="1:61" ht="15">
      <c r="A30" s="14">
        <v>2191400</v>
      </c>
      <c r="B30" s="12">
        <f t="shared" si="4"/>
        <v>-2191.4</v>
      </c>
      <c r="C30" s="12">
        <f t="shared" si="5"/>
        <v>1.1999999999998181</v>
      </c>
      <c r="D30" s="16">
        <v>1.3604000000000001</v>
      </c>
      <c r="F30" s="48">
        <f>COUNTA(F32:F2000)</f>
        <v>10</v>
      </c>
      <c r="G30" s="23">
        <f t="shared" si="6"/>
        <v>-921.12533918254337</v>
      </c>
      <c r="H30" s="23">
        <f t="shared" si="7"/>
        <v>-920.3519767058624</v>
      </c>
      <c r="I30" s="24">
        <f t="shared" si="34"/>
        <v>0.69803000000000004</v>
      </c>
      <c r="J30" s="24">
        <f t="shared" si="36"/>
        <v>0.71457333333333339</v>
      </c>
      <c r="K30" s="24">
        <f t="shared" si="37"/>
        <v>0.70537000000000005</v>
      </c>
      <c r="L30" s="65">
        <f t="shared" si="38"/>
        <v>-9.2033333333333411E-3</v>
      </c>
      <c r="M30" s="18">
        <f t="shared" si="39"/>
        <v>7.3400000000000132E-3</v>
      </c>
      <c r="N30" s="21"/>
      <c r="O30" s="36">
        <f t="shared" si="0"/>
        <v>0.99347275099702914</v>
      </c>
      <c r="P30" s="36">
        <f t="shared" si="8"/>
        <v>-1.8</v>
      </c>
      <c r="Q30" s="38"/>
      <c r="R30" s="36"/>
      <c r="S30" s="21"/>
      <c r="T30" s="28"/>
      <c r="U30" s="23">
        <f t="shared" si="9"/>
        <v>-2130.6642523476335</v>
      </c>
      <c r="V30" s="23">
        <f t="shared" si="10"/>
        <v>-2128.3441649175902</v>
      </c>
      <c r="W30" s="24">
        <f t="shared" si="19"/>
        <v>0.83586000000000005</v>
      </c>
      <c r="X30" s="24">
        <f t="shared" si="30"/>
        <v>0.8794966666666667</v>
      </c>
      <c r="Y30" s="24">
        <f t="shared" si="31"/>
        <v>0.85848277777777782</v>
      </c>
      <c r="Z30" s="27">
        <f t="shared" si="32"/>
        <v>-2.1013888888888888E-2</v>
      </c>
      <c r="AA30" s="64">
        <f t="shared" si="33"/>
        <v>2.2622777777777769E-2</v>
      </c>
      <c r="AB30" s="21"/>
      <c r="AC30" s="36">
        <f t="shared" si="1"/>
        <v>0.93118301871266196</v>
      </c>
      <c r="AD30" s="36">
        <f t="shared" si="11"/>
        <v>-2.16</v>
      </c>
      <c r="AE30" s="49"/>
      <c r="AF30" s="36"/>
      <c r="AG30" s="21"/>
      <c r="AH30" s="28"/>
      <c r="AI30" s="23">
        <f t="shared" si="12"/>
        <v>-2126.0240780428999</v>
      </c>
      <c r="AJ30" s="23">
        <f t="shared" si="13"/>
        <v>-2119.0638157527706</v>
      </c>
      <c r="AK30" s="24">
        <f t="shared" si="35"/>
        <v>1.1801650000000001</v>
      </c>
      <c r="AL30" s="24">
        <f t="shared" si="44"/>
        <v>0.96835500000000019</v>
      </c>
      <c r="AM30" s="24">
        <f t="shared" si="45"/>
        <v>0.88493204617604626</v>
      </c>
      <c r="AN30" s="27">
        <f t="shared" si="46"/>
        <v>-8.3422953823953927E-2</v>
      </c>
      <c r="AO30" s="64">
        <f t="shared" si="47"/>
        <v>-0.29523295382395387</v>
      </c>
      <c r="AP30" s="21"/>
      <c r="AQ30" s="36">
        <f t="shared" si="2"/>
        <v>-0.51159007871105033</v>
      </c>
      <c r="AR30" s="36">
        <f t="shared" si="14"/>
        <v>-55.95</v>
      </c>
      <c r="AS30" s="36"/>
      <c r="AT30" s="36"/>
      <c r="AU30" s="21"/>
      <c r="AV30" s="28"/>
      <c r="AW30" s="23">
        <f t="shared" si="15"/>
        <v>-1610.9646681286765</v>
      </c>
      <c r="AX30" s="23">
        <f t="shared" si="16"/>
        <v>-1590.083881258289</v>
      </c>
      <c r="AY30" s="24">
        <f t="shared" si="24"/>
        <v>0.88680187500000007</v>
      </c>
      <c r="AZ30" s="24">
        <f t="shared" si="25"/>
        <v>1.0212088501082253</v>
      </c>
      <c r="BA30" s="24">
        <f t="shared" si="26"/>
        <v>1.074789297356763</v>
      </c>
      <c r="BB30" s="65">
        <f t="shared" si="27"/>
        <v>5.3580447248537721E-2</v>
      </c>
      <c r="BC30" s="18">
        <f t="shared" si="28"/>
        <v>0.18798742235676291</v>
      </c>
      <c r="BD30" s="21"/>
      <c r="BE30" s="36">
        <f t="shared" si="3"/>
        <v>0.57029338426443832</v>
      </c>
      <c r="BF30" s="36">
        <f t="shared" si="17"/>
        <v>15.9</v>
      </c>
      <c r="BG30" s="36"/>
      <c r="BH30" s="36"/>
      <c r="BI30" s="21"/>
    </row>
    <row r="31" spans="1:61" ht="15">
      <c r="A31" s="14">
        <v>2190200</v>
      </c>
      <c r="B31" s="12">
        <f t="shared" si="4"/>
        <v>-2190.1999999999998</v>
      </c>
      <c r="C31" s="12">
        <f t="shared" si="5"/>
        <v>1.2000000000002728</v>
      </c>
      <c r="D31" s="16">
        <v>1.2408999999999999</v>
      </c>
      <c r="F31" s="25"/>
      <c r="G31" s="23">
        <f t="shared" si="6"/>
        <v>-919.57861422918131</v>
      </c>
      <c r="H31" s="23">
        <f t="shared" si="7"/>
        <v>-918.80525175250034</v>
      </c>
      <c r="I31" s="24">
        <f t="shared" si="34"/>
        <v>0.88680000000000003</v>
      </c>
      <c r="J31" s="24">
        <f t="shared" si="36"/>
        <v>0.88737666666666681</v>
      </c>
      <c r="K31" s="24">
        <f t="shared" si="37"/>
        <v>0.78939666666666675</v>
      </c>
      <c r="L31" s="65">
        <f t="shared" si="38"/>
        <v>-9.7980000000000067E-2</v>
      </c>
      <c r="M31" s="18">
        <f t="shared" si="39"/>
        <v>-9.7403333333333286E-2</v>
      </c>
      <c r="N31" s="21"/>
      <c r="O31" s="36">
        <f t="shared" si="0"/>
        <v>0.83436686042316144</v>
      </c>
      <c r="P31" s="36">
        <f t="shared" si="8"/>
        <v>-1.8</v>
      </c>
      <c r="Q31" s="38"/>
      <c r="R31" s="36"/>
      <c r="S31" s="21"/>
      <c r="T31" s="25"/>
      <c r="U31" s="23">
        <f t="shared" si="9"/>
        <v>-2126.0240774875474</v>
      </c>
      <c r="V31" s="23">
        <f t="shared" si="10"/>
        <v>-2123.7039900575041</v>
      </c>
      <c r="W31" s="24">
        <f t="shared" si="19"/>
        <v>1.0766500000000001</v>
      </c>
      <c r="X31" s="24">
        <f t="shared" si="30"/>
        <v>1.0288450000000002</v>
      </c>
      <c r="Y31" s="24">
        <f t="shared" si="31"/>
        <v>0.92638870370370385</v>
      </c>
      <c r="Z31" s="27">
        <f t="shared" si="32"/>
        <v>-0.10245629629629638</v>
      </c>
      <c r="AA31" s="64">
        <f t="shared" si="33"/>
        <v>-0.15026129629629625</v>
      </c>
      <c r="AB31" s="21"/>
      <c r="AC31" s="36">
        <f t="shared" si="1"/>
        <v>0.47899804632258608</v>
      </c>
      <c r="AD31" s="36">
        <f t="shared" si="11"/>
        <v>-2.16</v>
      </c>
      <c r="AE31" s="49"/>
      <c r="AF31" s="36"/>
      <c r="AG31" s="21"/>
      <c r="AH31" s="25"/>
      <c r="AI31" s="23">
        <f t="shared" si="12"/>
        <v>-2112.1035534626417</v>
      </c>
      <c r="AJ31" s="23">
        <f t="shared" si="13"/>
        <v>-2105.1432911725124</v>
      </c>
      <c r="AK31" s="24">
        <f t="shared" si="35"/>
        <v>0.97907999999999995</v>
      </c>
      <c r="AL31" s="24">
        <f t="shared" si="44"/>
        <v>1.0445759999999999</v>
      </c>
      <c r="AM31" s="24">
        <f t="shared" si="45"/>
        <v>0.91041383068783055</v>
      </c>
      <c r="AN31" s="27">
        <f t="shared" si="46"/>
        <v>-0.1341621693121694</v>
      </c>
      <c r="AO31" s="64">
        <f t="shared" si="47"/>
        <v>-6.8666169312169401E-2</v>
      </c>
      <c r="AP31" s="21"/>
      <c r="AQ31" s="36">
        <f t="shared" si="2"/>
        <v>0.16040143591594438</v>
      </c>
      <c r="AR31" s="36">
        <f t="shared" si="14"/>
        <v>-55.95</v>
      </c>
      <c r="AS31" s="36"/>
      <c r="AT31" s="36"/>
      <c r="AU31" s="21"/>
      <c r="AV31" s="25"/>
      <c r="AW31" s="23">
        <f t="shared" si="15"/>
        <v>-1569.2030943879013</v>
      </c>
      <c r="AX31" s="23">
        <f t="shared" si="16"/>
        <v>-1548.3223075175138</v>
      </c>
      <c r="AY31" s="24">
        <f t="shared" si="24"/>
        <v>1.2046978571428575</v>
      </c>
      <c r="AZ31" s="24">
        <f t="shared" si="25"/>
        <v>1.1347670319264072</v>
      </c>
      <c r="BA31" s="24">
        <f t="shared" si="26"/>
        <v>1.0482737381701253</v>
      </c>
      <c r="BB31" s="65">
        <f t="shared" si="27"/>
        <v>-8.6493293756281897E-2</v>
      </c>
      <c r="BC31" s="18">
        <f t="shared" si="28"/>
        <v>-0.15642411897273223</v>
      </c>
      <c r="BD31" s="21"/>
      <c r="BE31" s="36">
        <f t="shared" si="3"/>
        <v>-9.1142073459761025E-2</v>
      </c>
      <c r="BF31" s="36">
        <f t="shared" si="17"/>
        <v>15.9</v>
      </c>
      <c r="BG31" s="36"/>
      <c r="BH31" s="36"/>
      <c r="BI31" s="21"/>
    </row>
    <row r="32" spans="1:61" ht="15">
      <c r="A32" s="14">
        <v>2189000</v>
      </c>
      <c r="B32" s="12">
        <f t="shared" si="4"/>
        <v>-2189</v>
      </c>
      <c r="C32" s="12">
        <f t="shared" si="5"/>
        <v>1.1999999999998181</v>
      </c>
      <c r="D32" s="16">
        <v>1.0765</v>
      </c>
      <c r="F32" s="25"/>
      <c r="G32" s="23">
        <f t="shared" si="6"/>
        <v>-918.03188927581925</v>
      </c>
      <c r="H32" s="23">
        <f t="shared" si="7"/>
        <v>-917.25852679913828</v>
      </c>
      <c r="I32" s="24">
        <f t="shared" si="34"/>
        <v>1.0772999999999999</v>
      </c>
      <c r="J32" s="24">
        <f t="shared" si="36"/>
        <v>1.0080333333333333</v>
      </c>
      <c r="K32" s="24">
        <f t="shared" si="37"/>
        <v>0.86870333333333338</v>
      </c>
      <c r="L32" s="65">
        <f t="shared" si="38"/>
        <v>-0.13932999999999995</v>
      </c>
      <c r="M32" s="18">
        <f t="shared" si="39"/>
        <v>-0.20859666666666654</v>
      </c>
      <c r="N32" s="21"/>
      <c r="O32" s="36">
        <f t="shared" si="0"/>
        <v>0.28485144290261655</v>
      </c>
      <c r="P32" s="36">
        <f t="shared" si="8"/>
        <v>-1.8</v>
      </c>
      <c r="Q32" s="38"/>
      <c r="R32" s="36"/>
      <c r="S32" s="21"/>
      <c r="T32" s="25"/>
      <c r="U32" s="23">
        <f t="shared" si="9"/>
        <v>-2121.3839026274613</v>
      </c>
      <c r="V32" s="23">
        <f t="shared" si="10"/>
        <v>-2119.0638151974181</v>
      </c>
      <c r="W32" s="24">
        <f t="shared" si="19"/>
        <v>1.1740250000000001</v>
      </c>
      <c r="X32" s="24">
        <f t="shared" si="30"/>
        <v>1.1808472222222222</v>
      </c>
      <c r="Y32" s="24">
        <f t="shared" si="31"/>
        <v>0.96858240740740742</v>
      </c>
      <c r="Z32" s="27">
        <f t="shared" si="32"/>
        <v>-0.21226481481481474</v>
      </c>
      <c r="AA32" s="64">
        <f t="shared" si="33"/>
        <v>-0.20544259259259268</v>
      </c>
      <c r="AB32" s="21"/>
      <c r="AC32" s="36">
        <f t="shared" si="1"/>
        <v>-0.19731543541218061</v>
      </c>
      <c r="AD32" s="36">
        <f t="shared" si="11"/>
        <v>-2.16</v>
      </c>
      <c r="AE32" s="49"/>
      <c r="AF32" s="36"/>
      <c r="AG32" s="21"/>
      <c r="AH32" s="25"/>
      <c r="AI32" s="23">
        <f t="shared" si="12"/>
        <v>-2098.1830288823835</v>
      </c>
      <c r="AJ32" s="23">
        <f t="shared" si="13"/>
        <v>-2091.2227665922542</v>
      </c>
      <c r="AK32" s="24">
        <f t="shared" si="35"/>
        <v>0.97448299999999988</v>
      </c>
      <c r="AL32" s="24">
        <f t="shared" si="44"/>
        <v>1.1365305238095238</v>
      </c>
      <c r="AM32" s="24">
        <f t="shared" si="45"/>
        <v>1.035773164021164</v>
      </c>
      <c r="AN32" s="27">
        <f t="shared" si="46"/>
        <v>-0.10075735978835976</v>
      </c>
      <c r="AO32" s="64">
        <f t="shared" si="47"/>
        <v>6.1290164021164162E-2</v>
      </c>
      <c r="AP32" s="21"/>
      <c r="AQ32" s="36">
        <f t="shared" si="2"/>
        <v>0.75733933601448156</v>
      </c>
      <c r="AR32" s="36">
        <f t="shared" si="14"/>
        <v>-55.95</v>
      </c>
      <c r="AS32" s="36"/>
      <c r="AT32" s="36"/>
      <c r="AU32" s="21"/>
      <c r="AV32" s="25"/>
      <c r="AW32" s="23">
        <f t="shared" si="15"/>
        <v>-1527.441520647126</v>
      </c>
      <c r="AX32" s="23">
        <f t="shared" si="16"/>
        <v>-1506.5607337767385</v>
      </c>
      <c r="AY32" s="24">
        <f t="shared" si="24"/>
        <v>1.3128013636363636</v>
      </c>
      <c r="AZ32" s="24">
        <f t="shared" si="25"/>
        <v>1.1076141847041849</v>
      </c>
      <c r="BA32" s="24">
        <f t="shared" si="26"/>
        <v>1.0667480144986277</v>
      </c>
      <c r="BB32" s="65">
        <f t="shared" si="27"/>
        <v>-4.0866170205557273E-2</v>
      </c>
      <c r="BC32" s="18">
        <f t="shared" si="28"/>
        <v>-0.24605334913773591</v>
      </c>
      <c r="BD32" s="21"/>
      <c r="BE32" s="36">
        <f t="shared" si="3"/>
        <v>-0.70993114208082164</v>
      </c>
      <c r="BF32" s="36">
        <f t="shared" si="17"/>
        <v>15.9</v>
      </c>
      <c r="BG32" s="36"/>
      <c r="BH32" s="36"/>
      <c r="BI32" s="21"/>
    </row>
    <row r="33" spans="1:61" ht="15">
      <c r="A33" s="14">
        <v>2187900</v>
      </c>
      <c r="B33" s="12">
        <f t="shared" si="4"/>
        <v>-2187.9</v>
      </c>
      <c r="C33" s="12">
        <f t="shared" si="5"/>
        <v>1.0999999999999091</v>
      </c>
      <c r="D33" s="16">
        <v>1.1096999999999999</v>
      </c>
      <c r="F33" s="6"/>
      <c r="G33" s="23">
        <f t="shared" si="6"/>
        <v>-916.48516432245719</v>
      </c>
      <c r="H33" s="23">
        <f t="shared" si="7"/>
        <v>-915.71180184577622</v>
      </c>
      <c r="I33" s="24">
        <f t="shared" si="34"/>
        <v>1.06</v>
      </c>
      <c r="J33" s="24">
        <f t="shared" si="36"/>
        <v>1.0764333333333334</v>
      </c>
      <c r="K33" s="24">
        <f t="shared" si="37"/>
        <v>0.93740111111111113</v>
      </c>
      <c r="L33" s="65">
        <f t="shared" si="38"/>
        <v>-0.13903222222222222</v>
      </c>
      <c r="M33" s="18">
        <f t="shared" si="39"/>
        <v>-0.12259888888888892</v>
      </c>
      <c r="N33" s="21"/>
      <c r="O33" s="36">
        <f t="shared" si="0"/>
        <v>-0.39794913052329489</v>
      </c>
      <c r="P33" s="36">
        <f t="shared" si="8"/>
        <v>-1.8</v>
      </c>
      <c r="Q33" s="38"/>
      <c r="R33" s="36"/>
      <c r="S33" s="21"/>
      <c r="T33" s="6"/>
      <c r="U33" s="23">
        <f t="shared" si="9"/>
        <v>-2116.7437277673753</v>
      </c>
      <c r="V33" s="23">
        <f t="shared" si="10"/>
        <v>-2114.423640337332</v>
      </c>
      <c r="W33" s="24">
        <f t="shared" si="19"/>
        <v>1.2918666666666667</v>
      </c>
      <c r="X33" s="24">
        <f t="shared" si="30"/>
        <v>1.214463888888889</v>
      </c>
      <c r="Y33" s="24">
        <f t="shared" si="31"/>
        <v>0.98891657407407407</v>
      </c>
      <c r="Z33" s="27">
        <f t="shared" si="32"/>
        <v>-0.22554731481481494</v>
      </c>
      <c r="AA33" s="64">
        <f t="shared" si="33"/>
        <v>-0.30295009259259265</v>
      </c>
      <c r="AB33" s="21"/>
      <c r="AC33" s="36">
        <f t="shared" si="1"/>
        <v>-0.7813028320007096</v>
      </c>
      <c r="AD33" s="36">
        <f t="shared" si="11"/>
        <v>-2.16</v>
      </c>
      <c r="AE33" s="49"/>
      <c r="AF33" s="36"/>
      <c r="AG33" s="21"/>
      <c r="AH33" s="6"/>
      <c r="AI33" s="23">
        <f t="shared" si="12"/>
        <v>-2084.2625043021253</v>
      </c>
      <c r="AJ33" s="23">
        <f t="shared" si="13"/>
        <v>-2077.302242011996</v>
      </c>
      <c r="AK33" s="24">
        <f t="shared" si="35"/>
        <v>1.4560285714285714</v>
      </c>
      <c r="AL33" s="24">
        <f t="shared" si="44"/>
        <v>1.2081581428571428</v>
      </c>
      <c r="AM33" s="24">
        <f t="shared" si="45"/>
        <v>1.1653593544973544</v>
      </c>
      <c r="AN33" s="27">
        <f t="shared" si="46"/>
        <v>-4.2798788359788453E-2</v>
      </c>
      <c r="AO33" s="64">
        <f t="shared" si="47"/>
        <v>-0.29066921693121706</v>
      </c>
      <c r="AP33" s="21"/>
      <c r="AQ33" s="36">
        <f t="shared" si="2"/>
        <v>0.9999097439026905</v>
      </c>
      <c r="AR33" s="36">
        <f t="shared" si="14"/>
        <v>-55.95</v>
      </c>
      <c r="AS33" s="36"/>
      <c r="AT33" s="36"/>
      <c r="AU33" s="21"/>
      <c r="AV33" s="6"/>
      <c r="AW33" s="23">
        <f t="shared" si="15"/>
        <v>-1485.6799469063508</v>
      </c>
      <c r="AX33" s="23">
        <f t="shared" si="16"/>
        <v>-1464.7991600359633</v>
      </c>
      <c r="AY33" s="24">
        <f t="shared" si="24"/>
        <v>0.80534333333333341</v>
      </c>
      <c r="AZ33" s="24">
        <f t="shared" si="25"/>
        <v>1.1039310894660894</v>
      </c>
      <c r="BA33" s="24">
        <f t="shared" si="26"/>
        <v>1.0642985650036783</v>
      </c>
      <c r="BB33" s="65">
        <f t="shared" si="27"/>
        <v>-3.9632524462411167E-2</v>
      </c>
      <c r="BC33" s="18">
        <f t="shared" si="28"/>
        <v>0.25895523167034484</v>
      </c>
      <c r="BD33" s="21"/>
      <c r="BE33" s="36">
        <f t="shared" si="3"/>
        <v>-0.99653553931648553</v>
      </c>
      <c r="BF33" s="36">
        <f t="shared" si="17"/>
        <v>15.9</v>
      </c>
      <c r="BG33" s="36"/>
      <c r="BH33" s="36"/>
      <c r="BI33" s="21"/>
    </row>
    <row r="34" spans="1:61" ht="15">
      <c r="A34" s="14">
        <v>2186600</v>
      </c>
      <c r="B34" s="12">
        <f t="shared" si="4"/>
        <v>-2186.6</v>
      </c>
      <c r="C34" s="12">
        <f t="shared" si="5"/>
        <v>1.3000000000001819</v>
      </c>
      <c r="D34" s="16">
        <v>1.0750999999999999</v>
      </c>
      <c r="F34" s="6"/>
      <c r="G34" s="23">
        <f t="shared" si="6"/>
        <v>-914.93843936909514</v>
      </c>
      <c r="H34" s="23">
        <f t="shared" si="7"/>
        <v>-914.16507689241416</v>
      </c>
      <c r="I34" s="24">
        <f t="shared" si="34"/>
        <v>1.0920000000000001</v>
      </c>
      <c r="J34" s="24">
        <f t="shared" si="36"/>
        <v>1.0529333333333335</v>
      </c>
      <c r="K34" s="24">
        <f t="shared" si="37"/>
        <v>1.0003355555555555</v>
      </c>
      <c r="L34" s="65">
        <f t="shared" si="38"/>
        <v>-5.2597777777777965E-2</v>
      </c>
      <c r="M34" s="18">
        <f t="shared" si="39"/>
        <v>-9.1664444444444548E-2</v>
      </c>
      <c r="N34" s="21"/>
      <c r="O34" s="36">
        <f t="shared" si="0"/>
        <v>-0.89454488306536761</v>
      </c>
      <c r="P34" s="36">
        <f t="shared" si="8"/>
        <v>-1.8</v>
      </c>
      <c r="Q34" s="38"/>
      <c r="R34" s="36"/>
      <c r="S34" s="21"/>
      <c r="T34" s="6"/>
      <c r="U34" s="23">
        <f t="shared" si="9"/>
        <v>-2112.1035529072892</v>
      </c>
      <c r="V34" s="23">
        <f t="shared" si="10"/>
        <v>-2109.783465477246</v>
      </c>
      <c r="W34" s="24">
        <f t="shared" si="19"/>
        <v>1.1775</v>
      </c>
      <c r="X34" s="24">
        <f t="shared" si="30"/>
        <v>1.1508166666666668</v>
      </c>
      <c r="Y34" s="24">
        <f t="shared" si="31"/>
        <v>1.0074025000000002</v>
      </c>
      <c r="Z34" s="27">
        <f t="shared" si="32"/>
        <v>-0.14341416666666662</v>
      </c>
      <c r="AA34" s="64">
        <f t="shared" si="33"/>
        <v>-0.17009749999999979</v>
      </c>
      <c r="AB34" s="21"/>
      <c r="AC34" s="36">
        <f t="shared" si="1"/>
        <v>-0.99970995028241838</v>
      </c>
      <c r="AD34" s="36">
        <f t="shared" si="11"/>
        <v>-2.16</v>
      </c>
      <c r="AE34" s="49"/>
      <c r="AF34" s="36"/>
      <c r="AG34" s="21"/>
      <c r="AH34" s="6"/>
      <c r="AI34" s="23">
        <f t="shared" si="12"/>
        <v>-2070.3419797218671</v>
      </c>
      <c r="AJ34" s="23">
        <f t="shared" si="13"/>
        <v>-2063.3817174317378</v>
      </c>
      <c r="AK34" s="24">
        <f t="shared" si="35"/>
        <v>1.1939628571428571</v>
      </c>
      <c r="AL34" s="24">
        <f t="shared" si="44"/>
        <v>1.2515549206349206</v>
      </c>
      <c r="AM34" s="24">
        <f t="shared" si="45"/>
        <v>1.2550111005291003</v>
      </c>
      <c r="AN34" s="27">
        <f t="shared" si="46"/>
        <v>3.4561798941796784E-3</v>
      </c>
      <c r="AO34" s="64">
        <f t="shared" si="47"/>
        <v>6.1048243386243151E-2</v>
      </c>
      <c r="AP34" s="21"/>
      <c r="AQ34" s="36">
        <f t="shared" ref="AQ34:AQ65" si="48">SIN((2*PI()*(AJ34+AR34)/125.284721222326)+1.728475865)</f>
        <v>0.77461126985989071</v>
      </c>
      <c r="AR34" s="36">
        <f t="shared" si="14"/>
        <v>-55.95</v>
      </c>
      <c r="AS34" s="36"/>
      <c r="AT34" s="36"/>
      <c r="AU34" s="21"/>
      <c r="AV34" s="6"/>
      <c r="AW34" s="23">
        <f t="shared" si="15"/>
        <v>-1443.9183731655755</v>
      </c>
      <c r="AX34" s="23">
        <f t="shared" si="16"/>
        <v>-1423.037586295188</v>
      </c>
      <c r="AY34" s="24">
        <f t="shared" si="24"/>
        <v>1.1936485714285712</v>
      </c>
      <c r="AZ34" s="24">
        <f t="shared" si="25"/>
        <v>0.96833377217553684</v>
      </c>
      <c r="BA34" s="24">
        <f t="shared" si="26"/>
        <v>1.0476201354702488</v>
      </c>
      <c r="BB34" s="65">
        <f t="shared" si="27"/>
        <v>7.9286363294711948E-2</v>
      </c>
      <c r="BC34" s="18">
        <f t="shared" si="28"/>
        <v>-0.14602843595832238</v>
      </c>
      <c r="BD34" s="21"/>
      <c r="BE34" s="36">
        <f t="shared" ref="BE34:BE65" si="49" xml:space="preserve"> SIN((2*PI()*(AX34+BF34)/375.854163666978) + 3.717751296)</f>
        <v>-0.8168498824471131</v>
      </c>
      <c r="BF34" s="36">
        <f t="shared" si="17"/>
        <v>15.9</v>
      </c>
      <c r="BG34" s="36"/>
      <c r="BH34" s="36"/>
      <c r="BI34" s="21"/>
    </row>
    <row r="35" spans="1:61" ht="15">
      <c r="A35" s="14">
        <v>2185400</v>
      </c>
      <c r="B35" s="12">
        <f t="shared" si="4"/>
        <v>-2185.4</v>
      </c>
      <c r="C35" s="12">
        <f t="shared" si="5"/>
        <v>1.1999999999998181</v>
      </c>
      <c r="D35" s="16">
        <v>1.2937000000000001</v>
      </c>
      <c r="G35" s="23">
        <f t="shared" si="6"/>
        <v>-913.39171441573308</v>
      </c>
      <c r="H35" s="23">
        <f t="shared" si="7"/>
        <v>-912.6183519390521</v>
      </c>
      <c r="I35" s="24">
        <f t="shared" si="34"/>
        <v>1.0067999999999999</v>
      </c>
      <c r="J35" s="24">
        <f t="shared" si="36"/>
        <v>1.0285633333333333</v>
      </c>
      <c r="K35" s="24">
        <f t="shared" si="37"/>
        <v>1.0578877777777775</v>
      </c>
      <c r="L35" s="65">
        <f t="shared" si="38"/>
        <v>2.9324444444444264E-2</v>
      </c>
      <c r="M35" s="18">
        <f t="shared" si="39"/>
        <v>5.1087777777777621E-2</v>
      </c>
      <c r="N35" s="21"/>
      <c r="O35" s="36">
        <f t="shared" si="0"/>
        <v>-0.97257314306219089</v>
      </c>
      <c r="P35" s="36">
        <f t="shared" si="8"/>
        <v>-1.8</v>
      </c>
      <c r="Q35" s="38"/>
      <c r="R35" s="36"/>
      <c r="S35" s="21"/>
      <c r="U35" s="23">
        <f t="shared" si="9"/>
        <v>-2107.4633780472032</v>
      </c>
      <c r="V35" s="23">
        <f t="shared" si="10"/>
        <v>-2105.1432906171599</v>
      </c>
      <c r="W35" s="24">
        <f t="shared" si="19"/>
        <v>0.98308333333333342</v>
      </c>
      <c r="X35" s="24">
        <f t="shared" si="30"/>
        <v>0.97908000000000006</v>
      </c>
      <c r="Y35" s="24">
        <f t="shared" si="31"/>
        <v>1.0490943518518518</v>
      </c>
      <c r="Z35" s="27">
        <f t="shared" si="32"/>
        <v>7.0014351851851786E-2</v>
      </c>
      <c r="AA35" s="64">
        <f t="shared" si="33"/>
        <v>6.6011018518518427E-2</v>
      </c>
      <c r="AC35" s="36">
        <f t="shared" si="1"/>
        <v>-0.75034167228846482</v>
      </c>
      <c r="AD35" s="36">
        <f t="shared" si="11"/>
        <v>-2.16</v>
      </c>
      <c r="AE35" s="49"/>
      <c r="AF35" s="36"/>
      <c r="AG35" s="21"/>
      <c r="AI35" s="23">
        <f t="shared" si="12"/>
        <v>-2056.4214551416089</v>
      </c>
      <c r="AJ35" s="23">
        <f t="shared" si="13"/>
        <v>-2049.4611928514796</v>
      </c>
      <c r="AK35" s="24">
        <f t="shared" si="35"/>
        <v>1.1046733333333332</v>
      </c>
      <c r="AL35" s="24">
        <f t="shared" si="44"/>
        <v>1.2177692063492065</v>
      </c>
      <c r="AM35" s="24">
        <f t="shared" si="45"/>
        <v>1.2539587394179894</v>
      </c>
      <c r="AN35" s="27">
        <f t="shared" si="46"/>
        <v>3.618953306878292E-2</v>
      </c>
      <c r="AO35" s="64">
        <f t="shared" si="47"/>
        <v>0.14928540608465624</v>
      </c>
      <c r="AP35" s="21"/>
      <c r="AQ35" s="36">
        <f t="shared" si="48"/>
        <v>0.18686357380433324</v>
      </c>
      <c r="AR35" s="36">
        <f t="shared" si="14"/>
        <v>-55.95</v>
      </c>
      <c r="AS35" s="36"/>
      <c r="AT35" s="36"/>
      <c r="AU35" s="21"/>
      <c r="AW35" s="23">
        <f t="shared" si="15"/>
        <v>-1402.1567994248003</v>
      </c>
      <c r="AX35" s="23">
        <f t="shared" si="16"/>
        <v>-1381.2760125544128</v>
      </c>
      <c r="AY35" s="24">
        <f t="shared" si="24"/>
        <v>0.90600941176470595</v>
      </c>
      <c r="AZ35" s="24">
        <f t="shared" si="25"/>
        <v>1.129666794397759</v>
      </c>
      <c r="BA35" s="24">
        <f t="shared" si="26"/>
        <v>0.99547413084061909</v>
      </c>
      <c r="BB35" s="65">
        <f t="shared" si="27"/>
        <v>-0.13419266355713988</v>
      </c>
      <c r="BC35" s="18">
        <f t="shared" si="28"/>
        <v>8.9464719075913135E-2</v>
      </c>
      <c r="BD35" s="21"/>
      <c r="BE35" s="36">
        <f t="shared" si="49"/>
        <v>-0.25495108730552096</v>
      </c>
      <c r="BF35" s="36">
        <f t="shared" si="17"/>
        <v>15.9</v>
      </c>
      <c r="BG35" s="36"/>
      <c r="BH35" s="36"/>
    </row>
    <row r="36" spans="1:61" ht="15">
      <c r="A36" s="14">
        <v>2184200</v>
      </c>
      <c r="B36" s="12">
        <f t="shared" si="4"/>
        <v>-2184.1999999999998</v>
      </c>
      <c r="C36" s="12">
        <f t="shared" si="5"/>
        <v>1.2000000000002728</v>
      </c>
      <c r="D36" s="16">
        <v>1.0315000000000001</v>
      </c>
      <c r="G36" s="23">
        <f t="shared" si="6"/>
        <v>-911.84498946237102</v>
      </c>
      <c r="H36" s="23">
        <f t="shared" si="7"/>
        <v>-911.07162698569005</v>
      </c>
      <c r="I36" s="24">
        <f t="shared" si="34"/>
        <v>0.98689000000000004</v>
      </c>
      <c r="J36" s="24">
        <f t="shared" si="36"/>
        <v>1.0211966666666668</v>
      </c>
      <c r="K36" s="24">
        <f t="shared" si="37"/>
        <v>1.0809544444444446</v>
      </c>
      <c r="L36" s="65">
        <f t="shared" si="38"/>
        <v>5.9757777777777799E-2</v>
      </c>
      <c r="M36" s="18">
        <f t="shared" si="39"/>
        <v>9.4064444444444506E-2</v>
      </c>
      <c r="N36" s="21"/>
      <c r="O36" s="36">
        <f t="shared" si="0"/>
        <v>-0.59552362047372609</v>
      </c>
      <c r="P36" s="36">
        <f t="shared" si="8"/>
        <v>-1.8</v>
      </c>
      <c r="Q36" s="38"/>
      <c r="R36" s="36"/>
      <c r="S36" s="21"/>
      <c r="U36" s="23">
        <f t="shared" si="9"/>
        <v>-2102.8232031871171</v>
      </c>
      <c r="V36" s="23">
        <f t="shared" si="10"/>
        <v>-2100.5031157570738</v>
      </c>
      <c r="W36" s="24">
        <f t="shared" si="19"/>
        <v>0.77665666666666666</v>
      </c>
      <c r="X36" s="24">
        <f t="shared" si="30"/>
        <v>0.87278916666666673</v>
      </c>
      <c r="Y36" s="24">
        <f t="shared" si="31"/>
        <v>1.1027887962962963</v>
      </c>
      <c r="Z36" s="27">
        <f t="shared" si="32"/>
        <v>0.22999962962962961</v>
      </c>
      <c r="AA36" s="64">
        <f t="shared" si="33"/>
        <v>0.32613212962962967</v>
      </c>
      <c r="AC36" s="36">
        <f t="shared" si="1"/>
        <v>-0.14988018671201328</v>
      </c>
      <c r="AD36" s="36">
        <f t="shared" si="11"/>
        <v>-2.16</v>
      </c>
      <c r="AE36" s="49"/>
      <c r="AF36" s="36"/>
      <c r="AG36" s="21"/>
      <c r="AI36" s="23">
        <f t="shared" si="12"/>
        <v>-2042.5009305613505</v>
      </c>
      <c r="AJ36" s="23">
        <f t="shared" si="13"/>
        <v>-2035.5406682712212</v>
      </c>
      <c r="AK36" s="24">
        <f t="shared" si="35"/>
        <v>1.3546714285714285</v>
      </c>
      <c r="AL36" s="24">
        <f t="shared" si="44"/>
        <v>1.3195649206349207</v>
      </c>
      <c r="AM36" s="24">
        <f t="shared" si="45"/>
        <v>1.2704884616402117</v>
      </c>
      <c r="AN36" s="27">
        <f t="shared" si="46"/>
        <v>-4.9076458994709027E-2</v>
      </c>
      <c r="AO36" s="64">
        <f t="shared" si="47"/>
        <v>-8.4182966931216852E-2</v>
      </c>
      <c r="AP36" s="21"/>
      <c r="AQ36" s="36">
        <f t="shared" si="48"/>
        <v>-0.48831966519156206</v>
      </c>
      <c r="AR36" s="36">
        <f t="shared" si="14"/>
        <v>-55.95</v>
      </c>
      <c r="AS36" s="36"/>
      <c r="AT36" s="36"/>
      <c r="AU36" s="21"/>
      <c r="AW36" s="23">
        <f t="shared" si="15"/>
        <v>-1360.395225684025</v>
      </c>
      <c r="AX36" s="23">
        <f t="shared" si="16"/>
        <v>-1339.5144388136375</v>
      </c>
      <c r="AY36" s="24">
        <f t="shared" si="24"/>
        <v>1.2893423999999998</v>
      </c>
      <c r="AZ36" s="24">
        <f t="shared" si="25"/>
        <v>1.0677557554367201</v>
      </c>
      <c r="BA36" s="24">
        <f t="shared" si="26"/>
        <v>0.98666872078770895</v>
      </c>
      <c r="BB36" s="65">
        <f t="shared" si="27"/>
        <v>-8.1087034649011125E-2</v>
      </c>
      <c r="BC36" s="18">
        <f t="shared" si="28"/>
        <v>-0.30267367921229082</v>
      </c>
      <c r="BD36" s="21"/>
      <c r="BE36" s="36">
        <f t="shared" si="49"/>
        <v>0.42624215505204338</v>
      </c>
      <c r="BF36" s="36">
        <f t="shared" si="17"/>
        <v>15.9</v>
      </c>
      <c r="BG36" s="36"/>
      <c r="BH36" s="36"/>
    </row>
    <row r="37" spans="1:61" ht="15">
      <c r="A37" s="14">
        <v>2183000</v>
      </c>
      <c r="B37" s="12">
        <f t="shared" si="4"/>
        <v>-2183</v>
      </c>
      <c r="C37" s="12">
        <f t="shared" si="5"/>
        <v>1.1999999999998181</v>
      </c>
      <c r="D37" s="16">
        <v>0.95769000000000004</v>
      </c>
      <c r="G37" s="23">
        <f t="shared" si="6"/>
        <v>-910.29826450900896</v>
      </c>
      <c r="H37" s="23">
        <f t="shared" si="7"/>
        <v>-909.52490203232799</v>
      </c>
      <c r="I37" s="24">
        <f t="shared" si="34"/>
        <v>1.0699000000000001</v>
      </c>
      <c r="J37" s="24">
        <f t="shared" si="36"/>
        <v>1.0606966666666668</v>
      </c>
      <c r="K37" s="24">
        <f t="shared" si="37"/>
        <v>1.104487777777778</v>
      </c>
      <c r="L37" s="65">
        <f t="shared" si="38"/>
        <v>4.3791111111111114E-2</v>
      </c>
      <c r="M37" s="18">
        <f t="shared" si="39"/>
        <v>3.4587777777777884E-2</v>
      </c>
      <c r="N37" s="21"/>
      <c r="O37" s="36">
        <f t="shared" si="0"/>
        <v>6.0178022642249841E-2</v>
      </c>
      <c r="P37" s="36">
        <f t="shared" si="8"/>
        <v>-1.8</v>
      </c>
      <c r="Q37" s="38"/>
      <c r="R37" s="36"/>
      <c r="S37" s="21"/>
      <c r="U37" s="23">
        <f t="shared" si="9"/>
        <v>-2098.183028327031</v>
      </c>
      <c r="V37" s="23">
        <f t="shared" si="10"/>
        <v>-2095.8629408969878</v>
      </c>
      <c r="W37" s="24">
        <f t="shared" si="19"/>
        <v>0.85862749999999999</v>
      </c>
      <c r="X37" s="24">
        <f t="shared" si="30"/>
        <v>0.84254583333333333</v>
      </c>
      <c r="Y37" s="24">
        <f t="shared" si="31"/>
        <v>1.130841574074074</v>
      </c>
      <c r="Z37" s="27">
        <f t="shared" si="32"/>
        <v>0.28829574074074071</v>
      </c>
      <c r="AA37" s="64">
        <f t="shared" si="33"/>
        <v>0.27221407407407405</v>
      </c>
      <c r="AC37" s="36">
        <f t="shared" si="1"/>
        <v>0.52071190395980271</v>
      </c>
      <c r="AD37" s="36">
        <f t="shared" si="11"/>
        <v>-2.16</v>
      </c>
      <c r="AE37" s="49"/>
      <c r="AF37" s="36"/>
      <c r="AG37" s="21"/>
      <c r="AI37" s="23">
        <f t="shared" si="12"/>
        <v>-2028.5804059810921</v>
      </c>
      <c r="AJ37" s="23">
        <f t="shared" si="13"/>
        <v>-2021.6201436909628</v>
      </c>
      <c r="AK37" s="24">
        <f t="shared" si="35"/>
        <v>1.49935</v>
      </c>
      <c r="AL37" s="24">
        <f t="shared" si="44"/>
        <v>1.4689023809523809</v>
      </c>
      <c r="AM37" s="24">
        <f t="shared" si="45"/>
        <v>1.251303406084656</v>
      </c>
      <c r="AN37" s="27">
        <f t="shared" si="46"/>
        <v>-0.21759897486772495</v>
      </c>
      <c r="AO37" s="64">
        <f t="shared" si="47"/>
        <v>-0.248046593915344</v>
      </c>
      <c r="AP37" s="21"/>
      <c r="AQ37" s="36">
        <f t="shared" si="48"/>
        <v>-0.93501270577578466</v>
      </c>
      <c r="AR37" s="36">
        <f t="shared" si="14"/>
        <v>-55.95</v>
      </c>
      <c r="AS37" s="36"/>
      <c r="AT37" s="36"/>
      <c r="AU37" s="21"/>
      <c r="AW37" s="23">
        <f t="shared" si="15"/>
        <v>-1318.6336519432498</v>
      </c>
      <c r="AX37" s="23">
        <f t="shared" si="16"/>
        <v>-1297.7528650728623</v>
      </c>
      <c r="AY37" s="24">
        <f t="shared" si="24"/>
        <v>1.0079154545454545</v>
      </c>
      <c r="AZ37" s="24">
        <f t="shared" si="25"/>
        <v>1.0397596023088023</v>
      </c>
      <c r="BA37" s="24">
        <f t="shared" si="26"/>
        <v>0.93892757512051062</v>
      </c>
      <c r="BB37" s="65">
        <f t="shared" si="27"/>
        <v>-0.10083202718829165</v>
      </c>
      <c r="BC37" s="18">
        <f t="shared" si="28"/>
        <v>-6.8987879424943888E-2</v>
      </c>
      <c r="BD37" s="21"/>
      <c r="BE37" s="36">
        <f t="shared" si="49"/>
        <v>0.90799195590687121</v>
      </c>
      <c r="BF37" s="36">
        <f t="shared" si="17"/>
        <v>15.9</v>
      </c>
      <c r="BG37" s="36"/>
      <c r="BH37" s="36"/>
    </row>
    <row r="38" spans="1:61" ht="15">
      <c r="A38" s="14">
        <v>2181800</v>
      </c>
      <c r="B38" s="12">
        <f t="shared" si="4"/>
        <v>-2181.8000000000002</v>
      </c>
      <c r="C38" s="12">
        <f t="shared" si="5"/>
        <v>1.1999999999998181</v>
      </c>
      <c r="D38" s="16">
        <v>1.0238</v>
      </c>
      <c r="G38" s="23">
        <f t="shared" si="6"/>
        <v>-908.7515395556469</v>
      </c>
      <c r="H38" s="23">
        <f t="shared" si="7"/>
        <v>-907.97817707896593</v>
      </c>
      <c r="I38" s="24">
        <f t="shared" si="34"/>
        <v>1.1253</v>
      </c>
      <c r="J38" s="24">
        <f t="shared" si="36"/>
        <v>1.1370666666666667</v>
      </c>
      <c r="K38" s="24">
        <f t="shared" si="37"/>
        <v>1.1417877777777778</v>
      </c>
      <c r="L38" s="65">
        <f t="shared" si="38"/>
        <v>4.7211111111111759E-3</v>
      </c>
      <c r="M38" s="18">
        <f t="shared" si="39"/>
        <v>1.6487777777777879E-2</v>
      </c>
      <c r="N38" s="21"/>
      <c r="O38" s="36">
        <f t="shared" si="0"/>
        <v>0.68772170015960743</v>
      </c>
      <c r="P38" s="36">
        <f t="shared" si="8"/>
        <v>-1.8</v>
      </c>
      <c r="Q38" s="38"/>
      <c r="R38" s="36"/>
      <c r="S38" s="21"/>
      <c r="U38" s="23">
        <f t="shared" si="9"/>
        <v>-2093.542853466945</v>
      </c>
      <c r="V38" s="23">
        <f t="shared" si="10"/>
        <v>-2091.2227660369017</v>
      </c>
      <c r="W38" s="24">
        <f t="shared" si="19"/>
        <v>0.89235333333333333</v>
      </c>
      <c r="X38" s="24">
        <f t="shared" si="30"/>
        <v>0.98735583333333332</v>
      </c>
      <c r="Y38" s="24">
        <f t="shared" si="31"/>
        <v>1.1350508333333333</v>
      </c>
      <c r="Z38" s="27">
        <f t="shared" si="32"/>
        <v>0.14769500000000002</v>
      </c>
      <c r="AA38" s="64">
        <f t="shared" si="33"/>
        <v>0.24269750000000001</v>
      </c>
      <c r="AC38" s="36">
        <f t="shared" si="1"/>
        <v>0.94765710770058686</v>
      </c>
      <c r="AD38" s="36">
        <f t="shared" si="11"/>
        <v>-2.16</v>
      </c>
      <c r="AE38" s="49"/>
      <c r="AF38" s="36"/>
      <c r="AG38" s="21"/>
      <c r="AI38" s="23">
        <f t="shared" si="12"/>
        <v>-2014.6598814008337</v>
      </c>
      <c r="AJ38" s="23">
        <f t="shared" si="13"/>
        <v>-2007.6996191107044</v>
      </c>
      <c r="AK38" s="24">
        <f t="shared" si="35"/>
        <v>1.5526857142857142</v>
      </c>
      <c r="AL38" s="24">
        <f t="shared" si="44"/>
        <v>1.4075764880952379</v>
      </c>
      <c r="AM38" s="24">
        <f t="shared" si="45"/>
        <v>1.1634184854497354</v>
      </c>
      <c r="AN38" s="27">
        <f t="shared" si="46"/>
        <v>-0.24415800264550258</v>
      </c>
      <c r="AO38" s="64">
        <f t="shared" si="47"/>
        <v>-0.38926722883597886</v>
      </c>
      <c r="AP38" s="21"/>
      <c r="AQ38" s="36">
        <f t="shared" si="48"/>
        <v>-0.94420290981879085</v>
      </c>
      <c r="AR38" s="36">
        <f t="shared" si="14"/>
        <v>-55.95</v>
      </c>
      <c r="AS38" s="36"/>
      <c r="AT38" s="36"/>
      <c r="AU38" s="21"/>
      <c r="AW38" s="23">
        <f t="shared" si="15"/>
        <v>-1276.8720782024745</v>
      </c>
      <c r="AX38" s="23">
        <f t="shared" si="16"/>
        <v>-1255.991291332087</v>
      </c>
      <c r="AY38" s="24">
        <f t="shared" si="24"/>
        <v>0.82202095238095241</v>
      </c>
      <c r="AZ38" s="24">
        <f t="shared" si="25"/>
        <v>0.74914141341991336</v>
      </c>
      <c r="BA38" s="24">
        <f t="shared" si="26"/>
        <v>0.93135347960394144</v>
      </c>
      <c r="BB38" s="65">
        <f t="shared" si="27"/>
        <v>0.18221206618402808</v>
      </c>
      <c r="BC38" s="18">
        <f t="shared" si="28"/>
        <v>0.10933252722298903</v>
      </c>
      <c r="BD38" s="21"/>
      <c r="BE38" s="36">
        <f t="shared" si="49"/>
        <v>0.96488222938634249</v>
      </c>
      <c r="BF38" s="36">
        <f t="shared" si="17"/>
        <v>15.9</v>
      </c>
      <c r="BG38" s="36"/>
      <c r="BH38" s="36"/>
    </row>
    <row r="39" spans="1:61" ht="15">
      <c r="A39" s="14">
        <v>2180600</v>
      </c>
      <c r="B39" s="12">
        <f t="shared" si="4"/>
        <v>-2180.6</v>
      </c>
      <c r="C39" s="12">
        <f t="shared" si="5"/>
        <v>1.2000000000002728</v>
      </c>
      <c r="D39" s="16">
        <v>0.86514000000000002</v>
      </c>
      <c r="G39" s="23">
        <f t="shared" si="6"/>
        <v>-907.20481460228484</v>
      </c>
      <c r="H39" s="23">
        <f t="shared" si="7"/>
        <v>-906.43145212560387</v>
      </c>
      <c r="I39" s="24">
        <f t="shared" si="34"/>
        <v>1.216</v>
      </c>
      <c r="J39" s="24">
        <f t="shared" si="36"/>
        <v>1.1452333333333333</v>
      </c>
      <c r="K39" s="24">
        <f t="shared" si="37"/>
        <v>1.1959433333333331</v>
      </c>
      <c r="L39" s="65">
        <f t="shared" si="38"/>
        <v>5.0709999999999811E-2</v>
      </c>
      <c r="M39" s="18">
        <f t="shared" si="39"/>
        <v>-2.0056666666666834E-2</v>
      </c>
      <c r="N39" s="21"/>
      <c r="O39" s="36">
        <f t="shared" si="0"/>
        <v>0.99347275099703314</v>
      </c>
      <c r="P39" s="36">
        <f t="shared" si="8"/>
        <v>-1.8</v>
      </c>
      <c r="Q39" s="38"/>
      <c r="R39" s="36"/>
      <c r="S39" s="21"/>
      <c r="U39" s="23">
        <f t="shared" si="9"/>
        <v>-2088.9026786068589</v>
      </c>
      <c r="V39" s="23">
        <f t="shared" si="10"/>
        <v>-2086.5825911768156</v>
      </c>
      <c r="W39" s="24">
        <f t="shared" si="19"/>
        <v>1.2110866666666666</v>
      </c>
      <c r="X39" s="24">
        <f t="shared" si="30"/>
        <v>1.2211133333333333</v>
      </c>
      <c r="Y39" s="24">
        <f t="shared" si="31"/>
        <v>1.1209452777777777</v>
      </c>
      <c r="Z39" s="27">
        <f t="shared" si="32"/>
        <v>-0.10016805555555552</v>
      </c>
      <c r="AA39" s="64">
        <f t="shared" si="33"/>
        <v>-9.0141388888888896E-2</v>
      </c>
      <c r="AC39" s="36">
        <f t="shared" si="1"/>
        <v>0.93118301871271125</v>
      </c>
      <c r="AD39" s="36">
        <f t="shared" si="11"/>
        <v>-2.16</v>
      </c>
      <c r="AE39" s="49"/>
      <c r="AF39" s="36"/>
      <c r="AG39" s="21"/>
      <c r="AI39" s="23">
        <f t="shared" si="12"/>
        <v>-2000.7393568205753</v>
      </c>
      <c r="AJ39" s="23">
        <f t="shared" si="13"/>
        <v>-1993.7790945304459</v>
      </c>
      <c r="AK39" s="24">
        <f t="shared" si="35"/>
        <v>1.1706937499999999</v>
      </c>
      <c r="AL39" s="24">
        <f t="shared" si="44"/>
        <v>1.2837423214285713</v>
      </c>
      <c r="AM39" s="24">
        <f t="shared" si="45"/>
        <v>1.1781846759259258</v>
      </c>
      <c r="AN39" s="27">
        <f t="shared" si="46"/>
        <v>-0.10555764550264546</v>
      </c>
      <c r="AO39" s="64">
        <f t="shared" si="47"/>
        <v>7.4909259259259287E-3</v>
      </c>
      <c r="AP39" s="21"/>
      <c r="AQ39" s="36">
        <f t="shared" si="48"/>
        <v>-0.51159007871111772</v>
      </c>
      <c r="AR39" s="36">
        <f t="shared" si="14"/>
        <v>-55.95</v>
      </c>
      <c r="AS39" s="36"/>
      <c r="AT39" s="36"/>
      <c r="AU39" s="21"/>
      <c r="AW39" s="23">
        <f t="shared" si="15"/>
        <v>-1235.1105044616993</v>
      </c>
      <c r="AX39" s="23">
        <f t="shared" si="16"/>
        <v>-1214.2297175913118</v>
      </c>
      <c r="AY39" s="24">
        <f t="shared" si="24"/>
        <v>0.41748783333333334</v>
      </c>
      <c r="AZ39" s="24">
        <f t="shared" si="25"/>
        <v>0.78831931746031747</v>
      </c>
      <c r="BA39" s="24">
        <f t="shared" si="26"/>
        <v>0.93653353732399913</v>
      </c>
      <c r="BB39" s="65">
        <f t="shared" si="27"/>
        <v>0.14821421986368166</v>
      </c>
      <c r="BC39" s="18">
        <f t="shared" si="28"/>
        <v>0.51904570399066574</v>
      </c>
      <c r="BD39" s="21"/>
      <c r="BE39" s="36">
        <f t="shared" si="49"/>
        <v>0.5702933842644472</v>
      </c>
      <c r="BF39" s="36">
        <f t="shared" si="17"/>
        <v>15.9</v>
      </c>
      <c r="BG39" s="36"/>
      <c r="BH39" s="36"/>
    </row>
    <row r="40" spans="1:61" ht="15">
      <c r="A40" s="14">
        <v>2179400</v>
      </c>
      <c r="B40" s="12">
        <f t="shared" si="4"/>
        <v>-2179.4</v>
      </c>
      <c r="C40" s="12">
        <f t="shared" si="5"/>
        <v>1.1999999999998181</v>
      </c>
      <c r="D40" s="16">
        <v>1.1331</v>
      </c>
      <c r="G40" s="23">
        <f t="shared" si="6"/>
        <v>-905.65808964892278</v>
      </c>
      <c r="H40" s="23">
        <f t="shared" si="7"/>
        <v>-904.88472717224181</v>
      </c>
      <c r="I40" s="24">
        <f t="shared" si="34"/>
        <v>1.0944</v>
      </c>
      <c r="J40" s="24">
        <f t="shared" si="36"/>
        <v>1.1998333333333333</v>
      </c>
      <c r="K40" s="24">
        <f t="shared" si="37"/>
        <v>1.2251322222222223</v>
      </c>
      <c r="L40" s="65">
        <f t="shared" si="38"/>
        <v>2.5298888888888982E-2</v>
      </c>
      <c r="M40" s="18">
        <f t="shared" si="39"/>
        <v>0.13073222222222225</v>
      </c>
      <c r="N40" s="21"/>
      <c r="O40" s="36">
        <f t="shared" si="0"/>
        <v>0.83436686042317332</v>
      </c>
      <c r="P40" s="36">
        <f t="shared" si="8"/>
        <v>-1.8</v>
      </c>
      <c r="Q40" s="38"/>
      <c r="R40" s="36"/>
      <c r="S40" s="21"/>
      <c r="U40" s="23">
        <f t="shared" si="9"/>
        <v>-2084.2625037467728</v>
      </c>
      <c r="V40" s="23">
        <f t="shared" si="10"/>
        <v>-2081.9424163167296</v>
      </c>
      <c r="W40" s="24">
        <f t="shared" si="19"/>
        <v>1.5599000000000001</v>
      </c>
      <c r="X40" s="24">
        <f t="shared" si="30"/>
        <v>1.3991622222222222</v>
      </c>
      <c r="Y40" s="24">
        <f t="shared" si="31"/>
        <v>1.1585582407407407</v>
      </c>
      <c r="Z40" s="27">
        <f t="shared" si="32"/>
        <v>-0.24060398148148154</v>
      </c>
      <c r="AA40" s="64">
        <f t="shared" si="33"/>
        <v>-0.40134175925925941</v>
      </c>
      <c r="AC40" s="36">
        <f t="shared" si="1"/>
        <v>0.47899804632265491</v>
      </c>
      <c r="AD40" s="36">
        <f t="shared" si="11"/>
        <v>-2.16</v>
      </c>
      <c r="AE40" s="49"/>
      <c r="AF40" s="36"/>
      <c r="AG40" s="21"/>
      <c r="AI40" s="23">
        <f t="shared" si="12"/>
        <v>-1986.8188322403169</v>
      </c>
      <c r="AJ40" s="23">
        <f t="shared" si="13"/>
        <v>-1979.8585699501875</v>
      </c>
      <c r="AK40" s="24">
        <f t="shared" si="35"/>
        <v>1.1278474999999999</v>
      </c>
      <c r="AL40" s="24">
        <f t="shared" si="44"/>
        <v>1.0334529166666664</v>
      </c>
      <c r="AM40" s="24">
        <f t="shared" si="45"/>
        <v>1.1745622420634918</v>
      </c>
      <c r="AN40" s="27">
        <f t="shared" si="46"/>
        <v>0.14110932539682541</v>
      </c>
      <c r="AO40" s="64">
        <f t="shared" si="47"/>
        <v>4.671474206349191E-2</v>
      </c>
      <c r="AP40" s="21"/>
      <c r="AQ40" s="36">
        <f t="shared" si="48"/>
        <v>0.160401435915867</v>
      </c>
      <c r="AR40" s="36">
        <f t="shared" si="14"/>
        <v>-55.95</v>
      </c>
      <c r="AS40" s="36"/>
      <c r="AT40" s="36"/>
      <c r="AU40" s="21"/>
      <c r="AW40" s="23">
        <f t="shared" si="15"/>
        <v>-1193.348930720924</v>
      </c>
      <c r="AX40" s="23">
        <f t="shared" si="16"/>
        <v>-1172.4681438505365</v>
      </c>
      <c r="AY40" s="24">
        <f t="shared" si="24"/>
        <v>1.1254491666666666</v>
      </c>
      <c r="AZ40" s="24">
        <f t="shared" si="25"/>
        <v>0.80868935087719296</v>
      </c>
      <c r="BA40" s="24">
        <f t="shared" si="26"/>
        <v>0.92991484199971552</v>
      </c>
      <c r="BB40" s="65">
        <f t="shared" si="27"/>
        <v>0.12122549112252257</v>
      </c>
      <c r="BC40" s="18">
        <f t="shared" si="28"/>
        <v>-0.19553432466695109</v>
      </c>
      <c r="BD40" s="21"/>
      <c r="BE40" s="36">
        <f t="shared" si="49"/>
        <v>-9.1142073459750159E-2</v>
      </c>
      <c r="BF40" s="36">
        <f t="shared" si="17"/>
        <v>15.9</v>
      </c>
      <c r="BG40" s="36"/>
      <c r="BH40" s="36"/>
    </row>
    <row r="41" spans="1:61" ht="15">
      <c r="A41" s="14">
        <v>2178200</v>
      </c>
      <c r="B41" s="12">
        <f t="shared" si="4"/>
        <v>-2178.1999999999998</v>
      </c>
      <c r="C41" s="12">
        <f t="shared" si="5"/>
        <v>1.2000000000002728</v>
      </c>
      <c r="D41" s="16">
        <v>1.0547</v>
      </c>
      <c r="G41" s="23">
        <f t="shared" si="6"/>
        <v>-904.11136469556072</v>
      </c>
      <c r="H41" s="23">
        <f t="shared" si="7"/>
        <v>-903.33800221887975</v>
      </c>
      <c r="I41" s="24">
        <f t="shared" si="34"/>
        <v>1.2890999999999999</v>
      </c>
      <c r="J41" s="24">
        <f t="shared" si="36"/>
        <v>1.2597333333333331</v>
      </c>
      <c r="K41" s="24">
        <f t="shared" si="37"/>
        <v>1.2754333333333334</v>
      </c>
      <c r="L41" s="65">
        <f t="shared" si="38"/>
        <v>1.5700000000000269E-2</v>
      </c>
      <c r="M41" s="18">
        <f t="shared" si="39"/>
        <v>-1.3666666666666494E-2</v>
      </c>
      <c r="N41" s="21"/>
      <c r="O41" s="36">
        <f t="shared" si="0"/>
        <v>0.28485144290252823</v>
      </c>
      <c r="P41" s="36">
        <f t="shared" si="8"/>
        <v>-1.8</v>
      </c>
      <c r="Q41" s="38"/>
      <c r="R41" s="36"/>
      <c r="S41" s="21"/>
      <c r="U41" s="23">
        <f t="shared" si="9"/>
        <v>-2079.6223288866868</v>
      </c>
      <c r="V41" s="23">
        <f t="shared" si="10"/>
        <v>-2077.3022414566435</v>
      </c>
      <c r="W41" s="24">
        <f t="shared" si="19"/>
        <v>1.4264999999999999</v>
      </c>
      <c r="X41" s="24">
        <f t="shared" si="30"/>
        <v>1.4387166666666664</v>
      </c>
      <c r="Y41" s="24">
        <f t="shared" si="31"/>
        <v>1.2060941666666667</v>
      </c>
      <c r="Z41" s="27">
        <f t="shared" si="32"/>
        <v>-0.23262249999999973</v>
      </c>
      <c r="AA41" s="64">
        <f t="shared" si="33"/>
        <v>-0.22040583333333319</v>
      </c>
      <c r="AC41" s="36">
        <f t="shared" si="1"/>
        <v>-0.19731543541204802</v>
      </c>
      <c r="AD41" s="36">
        <f t="shared" si="11"/>
        <v>-2.16</v>
      </c>
      <c r="AE41" s="49"/>
      <c r="AF41" s="36"/>
      <c r="AG41" s="21"/>
      <c r="AI41" s="23">
        <f t="shared" si="12"/>
        <v>-1972.8983076600584</v>
      </c>
      <c r="AJ41" s="23">
        <f t="shared" si="13"/>
        <v>-1965.9380453699291</v>
      </c>
      <c r="AK41" s="24">
        <f t="shared" si="35"/>
        <v>0.80181749999999985</v>
      </c>
      <c r="AL41" s="24">
        <f t="shared" si="44"/>
        <v>0.86490976190476188</v>
      </c>
      <c r="AM41" s="24">
        <f t="shared" si="45"/>
        <v>1.1835618981481479</v>
      </c>
      <c r="AN41" s="27">
        <f t="shared" si="46"/>
        <v>0.31865213624338606</v>
      </c>
      <c r="AO41" s="64">
        <f t="shared" si="47"/>
        <v>0.38174439814814809</v>
      </c>
      <c r="AP41" s="21"/>
      <c r="AQ41" s="36">
        <f t="shared" si="48"/>
        <v>0.75733933601444892</v>
      </c>
      <c r="AR41" s="36">
        <f t="shared" si="14"/>
        <v>-55.95</v>
      </c>
      <c r="AS41" s="36"/>
      <c r="AT41" s="36"/>
      <c r="AU41" s="21"/>
      <c r="AW41" s="23">
        <f t="shared" si="15"/>
        <v>-1151.5873569801488</v>
      </c>
      <c r="AX41" s="23">
        <f t="shared" si="16"/>
        <v>-1130.7065701097613</v>
      </c>
      <c r="AY41" s="24">
        <f t="shared" si="24"/>
        <v>0.88313105263157909</v>
      </c>
      <c r="AZ41" s="24">
        <f t="shared" si="25"/>
        <v>0.91525223099415209</v>
      </c>
      <c r="BA41" s="24">
        <f t="shared" si="26"/>
        <v>0.89758730260577613</v>
      </c>
      <c r="BB41" s="65">
        <f t="shared" si="27"/>
        <v>-1.7664928388375967E-2</v>
      </c>
      <c r="BC41" s="18">
        <f t="shared" si="28"/>
        <v>1.4456249974197033E-2</v>
      </c>
      <c r="BD41" s="21"/>
      <c r="BE41" s="36">
        <f t="shared" si="49"/>
        <v>-0.70993114208081143</v>
      </c>
      <c r="BF41" s="36">
        <f t="shared" si="17"/>
        <v>15.9</v>
      </c>
      <c r="BG41" s="36"/>
      <c r="BH41" s="36"/>
    </row>
    <row r="42" spans="1:61" ht="15">
      <c r="A42" s="14">
        <v>2177000</v>
      </c>
      <c r="B42" s="12">
        <f t="shared" si="4"/>
        <v>-2177</v>
      </c>
      <c r="C42" s="12">
        <f t="shared" si="5"/>
        <v>1.1999999999998181</v>
      </c>
      <c r="D42" s="16">
        <v>0.7631</v>
      </c>
      <c r="G42" s="23">
        <f t="shared" si="6"/>
        <v>-902.56463974219866</v>
      </c>
      <c r="H42" s="23">
        <f t="shared" si="7"/>
        <v>-901.79127726551769</v>
      </c>
      <c r="I42" s="24">
        <f t="shared" si="34"/>
        <v>1.3956999999999999</v>
      </c>
      <c r="J42" s="24">
        <f t="shared" si="36"/>
        <v>1.4214</v>
      </c>
      <c r="K42" s="24">
        <f t="shared" si="37"/>
        <v>1.2596744444444445</v>
      </c>
      <c r="L42" s="65">
        <f t="shared" si="38"/>
        <v>-0.16172555555555546</v>
      </c>
      <c r="M42" s="18">
        <f t="shared" si="39"/>
        <v>-0.1360255555555554</v>
      </c>
      <c r="N42" s="21"/>
      <c r="O42" s="36">
        <f t="shared" si="0"/>
        <v>-0.39794913052332731</v>
      </c>
      <c r="P42" s="36">
        <f t="shared" si="8"/>
        <v>-1.8</v>
      </c>
      <c r="Q42" s="38"/>
      <c r="R42" s="36"/>
      <c r="S42" s="21"/>
      <c r="U42" s="23">
        <f t="shared" si="9"/>
        <v>-2074.9821540266007</v>
      </c>
      <c r="V42" s="23">
        <f t="shared" si="10"/>
        <v>-2072.6620665965575</v>
      </c>
      <c r="W42" s="24">
        <f t="shared" si="19"/>
        <v>1.32975</v>
      </c>
      <c r="X42" s="24">
        <f t="shared" si="30"/>
        <v>1.2689333333333332</v>
      </c>
      <c r="Y42" s="24">
        <f t="shared" si="31"/>
        <v>1.2022266666666666</v>
      </c>
      <c r="Z42" s="27">
        <f t="shared" si="32"/>
        <v>-6.6706666666666692E-2</v>
      </c>
      <c r="AA42" s="64">
        <f t="shared" si="33"/>
        <v>-0.12752333333333343</v>
      </c>
      <c r="AC42" s="36">
        <f t="shared" si="1"/>
        <v>-0.78130283200066075</v>
      </c>
      <c r="AD42" s="36">
        <f t="shared" si="11"/>
        <v>-2.16</v>
      </c>
      <c r="AE42" s="49"/>
      <c r="AF42" s="36"/>
      <c r="AG42" s="21"/>
      <c r="AI42" s="23">
        <f t="shared" si="12"/>
        <v>-1958.9777830798</v>
      </c>
      <c r="AJ42" s="23">
        <f t="shared" si="13"/>
        <v>-1952.0175207896707</v>
      </c>
      <c r="AK42" s="24">
        <f t="shared" si="35"/>
        <v>0.66506428571428577</v>
      </c>
      <c r="AL42" s="24">
        <f t="shared" si="44"/>
        <v>0.93124678571428576</v>
      </c>
      <c r="AM42" s="24">
        <f t="shared" si="45"/>
        <v>1.182676712962963</v>
      </c>
      <c r="AN42" s="27">
        <f t="shared" si="46"/>
        <v>0.25142992724867719</v>
      </c>
      <c r="AO42" s="64">
        <f t="shared" si="47"/>
        <v>0.51761242724867718</v>
      </c>
      <c r="AP42" s="21"/>
      <c r="AQ42" s="36">
        <f t="shared" si="48"/>
        <v>0.99990974390268983</v>
      </c>
      <c r="AR42" s="36">
        <f t="shared" si="14"/>
        <v>-55.95</v>
      </c>
      <c r="AS42" s="36"/>
      <c r="AT42" s="36"/>
      <c r="AU42" s="21"/>
      <c r="AW42" s="23">
        <f t="shared" si="15"/>
        <v>-1109.8257832393735</v>
      </c>
      <c r="AX42" s="23">
        <f t="shared" si="16"/>
        <v>-1088.944996368986</v>
      </c>
      <c r="AY42" s="24">
        <f t="shared" si="24"/>
        <v>0.73717647368421058</v>
      </c>
      <c r="AZ42" s="24">
        <f t="shared" si="25"/>
        <v>0.95352553907496007</v>
      </c>
      <c r="BA42" s="24">
        <f t="shared" si="26"/>
        <v>0.87354994098961469</v>
      </c>
      <c r="BB42" s="65">
        <f t="shared" si="27"/>
        <v>-7.9975598085345379E-2</v>
      </c>
      <c r="BC42" s="18">
        <f t="shared" si="28"/>
        <v>0.13637346730540412</v>
      </c>
      <c r="BD42" s="21"/>
      <c r="BE42" s="36">
        <f t="shared" si="49"/>
        <v>-0.99653553931648464</v>
      </c>
      <c r="BF42" s="36">
        <f t="shared" si="17"/>
        <v>15.9</v>
      </c>
      <c r="BG42" s="36"/>
      <c r="BH42" s="36"/>
    </row>
    <row r="43" spans="1:61" ht="15">
      <c r="A43" s="14">
        <v>2175800</v>
      </c>
      <c r="B43" s="12">
        <f t="shared" si="4"/>
        <v>-2175.8000000000002</v>
      </c>
      <c r="C43" s="12">
        <f t="shared" si="5"/>
        <v>1.1999999999998181</v>
      </c>
      <c r="D43" s="16">
        <v>1.085</v>
      </c>
      <c r="G43" s="23">
        <f t="shared" si="6"/>
        <v>-901.01791478883661</v>
      </c>
      <c r="H43" s="23">
        <f t="shared" si="7"/>
        <v>-900.24455231215563</v>
      </c>
      <c r="I43" s="24">
        <f t="shared" si="34"/>
        <v>1.5793999999999999</v>
      </c>
      <c r="J43" s="24">
        <f t="shared" si="36"/>
        <v>1.4148666666666667</v>
      </c>
      <c r="K43" s="24">
        <f t="shared" si="37"/>
        <v>1.2015144444444443</v>
      </c>
      <c r="L43" s="65">
        <f t="shared" si="38"/>
        <v>-0.21335222222222239</v>
      </c>
      <c r="M43" s="18">
        <f t="shared" si="39"/>
        <v>-0.37788555555555559</v>
      </c>
      <c r="N43" s="21"/>
      <c r="O43" s="36">
        <f t="shared" si="0"/>
        <v>-0.8945448830654088</v>
      </c>
      <c r="P43" s="36">
        <f t="shared" si="8"/>
        <v>-1.8</v>
      </c>
      <c r="Q43" s="38"/>
      <c r="R43" s="36"/>
      <c r="S43" s="21"/>
      <c r="U43" s="23">
        <f t="shared" si="9"/>
        <v>-2070.3419791665146</v>
      </c>
      <c r="V43" s="23">
        <f t="shared" si="10"/>
        <v>-2068.0218917364714</v>
      </c>
      <c r="W43" s="24">
        <f t="shared" si="19"/>
        <v>1.0505499999999999</v>
      </c>
      <c r="X43" s="24">
        <f t="shared" si="30"/>
        <v>1.2339666666666667</v>
      </c>
      <c r="Y43" s="24">
        <f t="shared" si="31"/>
        <v>1.2473207407407407</v>
      </c>
      <c r="Z43" s="27">
        <f t="shared" si="32"/>
        <v>1.3354074074074074E-2</v>
      </c>
      <c r="AA43" s="64">
        <f t="shared" si="33"/>
        <v>0.19677074074074086</v>
      </c>
      <c r="AC43" s="36">
        <f t="shared" si="1"/>
        <v>-0.99970995028242027</v>
      </c>
      <c r="AD43" s="36">
        <f t="shared" si="11"/>
        <v>-2.16</v>
      </c>
      <c r="AE43" s="49"/>
      <c r="AF43" s="36"/>
      <c r="AG43" s="21"/>
      <c r="AI43" s="23">
        <f t="shared" si="12"/>
        <v>-1945.0572584995416</v>
      </c>
      <c r="AJ43" s="23">
        <f t="shared" si="13"/>
        <v>-1938.0969962094123</v>
      </c>
      <c r="AK43" s="24">
        <f t="shared" si="35"/>
        <v>1.3268585714285714</v>
      </c>
      <c r="AL43" s="24">
        <f t="shared" si="44"/>
        <v>1.0213314285714288</v>
      </c>
      <c r="AM43" s="24">
        <f t="shared" si="45"/>
        <v>1.1424338558201059</v>
      </c>
      <c r="AN43" s="27">
        <f t="shared" si="46"/>
        <v>0.12110242724867715</v>
      </c>
      <c r="AO43" s="64">
        <f t="shared" si="47"/>
        <v>-0.18442471560846552</v>
      </c>
      <c r="AP43" s="21"/>
      <c r="AQ43" s="36">
        <f t="shared" si="48"/>
        <v>0.77461126985990436</v>
      </c>
      <c r="AR43" s="36">
        <f t="shared" si="14"/>
        <v>-55.95</v>
      </c>
      <c r="AS43" s="36"/>
      <c r="AT43" s="36"/>
      <c r="AU43" s="21"/>
      <c r="AW43" s="23">
        <f t="shared" si="15"/>
        <v>-1068.0642094985983</v>
      </c>
      <c r="AX43" s="23">
        <f t="shared" si="16"/>
        <v>-1047.1834226282108</v>
      </c>
      <c r="AY43" s="24">
        <f t="shared" si="24"/>
        <v>1.2402690909090908</v>
      </c>
      <c r="AZ43" s="24">
        <f t="shared" si="25"/>
        <v>0.94129557281315179</v>
      </c>
      <c r="BA43" s="24">
        <f t="shared" si="26"/>
        <v>0.86282622405839782</v>
      </c>
      <c r="BB43" s="65">
        <f t="shared" si="27"/>
        <v>-7.8469348754753976E-2</v>
      </c>
      <c r="BC43" s="18">
        <f t="shared" si="28"/>
        <v>-0.37744286685069295</v>
      </c>
      <c r="BD43" s="21"/>
      <c r="BE43" s="36">
        <f t="shared" si="49"/>
        <v>-0.81684988244712353</v>
      </c>
      <c r="BF43" s="36">
        <f t="shared" si="17"/>
        <v>15.9</v>
      </c>
      <c r="BG43" s="36"/>
      <c r="BH43" s="36"/>
    </row>
    <row r="44" spans="1:61" ht="15">
      <c r="A44" s="14">
        <v>2174600</v>
      </c>
      <c r="B44" s="12">
        <f t="shared" si="4"/>
        <v>-2174.6</v>
      </c>
      <c r="C44" s="12">
        <f t="shared" si="5"/>
        <v>1.2000000000002728</v>
      </c>
      <c r="D44" s="16">
        <v>0.88695999999999997</v>
      </c>
      <c r="G44" s="23">
        <f t="shared" si="6"/>
        <v>-899.47118983547455</v>
      </c>
      <c r="H44" s="23">
        <f t="shared" si="7"/>
        <v>-898.69782735879357</v>
      </c>
      <c r="I44" s="24">
        <f t="shared" si="34"/>
        <v>1.2695000000000001</v>
      </c>
      <c r="J44" s="24">
        <f t="shared" si="36"/>
        <v>1.4295</v>
      </c>
      <c r="K44" s="24">
        <f t="shared" si="37"/>
        <v>1.1149388888888889</v>
      </c>
      <c r="L44" s="65">
        <f t="shared" si="38"/>
        <v>-0.31456111111111107</v>
      </c>
      <c r="M44" s="18">
        <f t="shared" si="39"/>
        <v>-0.15456111111111115</v>
      </c>
      <c r="N44" s="21"/>
      <c r="O44" s="36">
        <f t="shared" si="0"/>
        <v>-0.97257314306216947</v>
      </c>
      <c r="P44" s="36">
        <f t="shared" si="8"/>
        <v>-1.8</v>
      </c>
      <c r="Q44" s="38"/>
      <c r="R44" s="36"/>
      <c r="S44" s="21"/>
      <c r="U44" s="23">
        <f t="shared" si="9"/>
        <v>-2065.7018043064286</v>
      </c>
      <c r="V44" s="23">
        <f t="shared" si="10"/>
        <v>-2063.3817168763853</v>
      </c>
      <c r="W44" s="24">
        <f t="shared" si="19"/>
        <v>1.3216000000000001</v>
      </c>
      <c r="X44" s="24">
        <f t="shared" si="30"/>
        <v>1.19221</v>
      </c>
      <c r="Y44" s="24">
        <f t="shared" si="31"/>
        <v>1.2451999999999999</v>
      </c>
      <c r="Z44" s="27">
        <f t="shared" si="32"/>
        <v>5.2989999999999871E-2</v>
      </c>
      <c r="AA44" s="64">
        <f t="shared" si="33"/>
        <v>-7.6400000000000245E-2</v>
      </c>
      <c r="AC44" s="36">
        <f t="shared" si="1"/>
        <v>-0.75034167228855431</v>
      </c>
      <c r="AD44" s="36">
        <f t="shared" si="11"/>
        <v>-2.16</v>
      </c>
      <c r="AE44" s="49"/>
      <c r="AF44" s="36"/>
      <c r="AG44" s="21"/>
      <c r="AI44" s="23">
        <f t="shared" si="12"/>
        <v>-1931.1367339192832</v>
      </c>
      <c r="AJ44" s="23">
        <f t="shared" si="13"/>
        <v>-1924.1764716291539</v>
      </c>
      <c r="AK44" s="24">
        <f t="shared" si="35"/>
        <v>1.0720714285714286</v>
      </c>
      <c r="AL44" s="24">
        <f t="shared" si="44"/>
        <v>1.2781994444444444</v>
      </c>
      <c r="AM44" s="24">
        <f t="shared" si="45"/>
        <v>1.1739012169312166</v>
      </c>
      <c r="AN44" s="27">
        <f t="shared" si="46"/>
        <v>-0.10429822751322781</v>
      </c>
      <c r="AO44" s="64">
        <f t="shared" si="47"/>
        <v>0.10182978835978806</v>
      </c>
      <c r="AP44" s="21"/>
      <c r="AQ44" s="36">
        <f t="shared" si="48"/>
        <v>0.18686357380435442</v>
      </c>
      <c r="AR44" s="36">
        <f t="shared" si="14"/>
        <v>-55.95</v>
      </c>
      <c r="AS44" s="36"/>
      <c r="AT44" s="36"/>
      <c r="AU44" s="21"/>
      <c r="AW44" s="23">
        <f t="shared" si="15"/>
        <v>-1026.3026357578231</v>
      </c>
      <c r="AX44" s="23">
        <f t="shared" si="16"/>
        <v>-1005.4218488874355</v>
      </c>
      <c r="AY44" s="24">
        <f t="shared" si="24"/>
        <v>0.84644115384615393</v>
      </c>
      <c r="AZ44" s="24">
        <f t="shared" si="25"/>
        <v>1.0283682634032634</v>
      </c>
      <c r="BA44" s="24">
        <f t="shared" si="26"/>
        <v>0.93248548702136069</v>
      </c>
      <c r="BB44" s="65">
        <f t="shared" si="27"/>
        <v>-9.5882776381902679E-2</v>
      </c>
      <c r="BC44" s="18">
        <f t="shared" si="28"/>
        <v>8.6044333175206766E-2</v>
      </c>
      <c r="BD44" s="21"/>
      <c r="BE44" s="36">
        <f t="shared" si="49"/>
        <v>-0.25495108730553839</v>
      </c>
      <c r="BF44" s="36">
        <f t="shared" si="17"/>
        <v>15.9</v>
      </c>
      <c r="BG44" s="36"/>
      <c r="BH44" s="36"/>
    </row>
    <row r="45" spans="1:61" ht="15">
      <c r="A45" s="14">
        <v>2173300</v>
      </c>
      <c r="B45" s="12">
        <f t="shared" si="4"/>
        <v>-2173.3000000000002</v>
      </c>
      <c r="C45" s="12">
        <f t="shared" si="5"/>
        <v>1.2999999999997272</v>
      </c>
      <c r="D45" s="16">
        <v>0.90854999999999997</v>
      </c>
      <c r="G45" s="23">
        <f t="shared" si="6"/>
        <v>-897.92446488211249</v>
      </c>
      <c r="H45" s="23">
        <f t="shared" si="7"/>
        <v>-897.15110240543152</v>
      </c>
      <c r="I45" s="24">
        <f t="shared" si="34"/>
        <v>1.4396</v>
      </c>
      <c r="J45" s="24">
        <f t="shared" si="36"/>
        <v>1.2123900000000001</v>
      </c>
      <c r="K45" s="24">
        <f t="shared" si="37"/>
        <v>1.0285244444444444</v>
      </c>
      <c r="L45" s="65">
        <f t="shared" si="38"/>
        <v>-0.18386555555555573</v>
      </c>
      <c r="M45" s="18">
        <f t="shared" si="39"/>
        <v>-0.41107555555555564</v>
      </c>
      <c r="N45" s="21"/>
      <c r="O45" s="36">
        <f t="shared" si="0"/>
        <v>-0.59552362047369778</v>
      </c>
      <c r="P45" s="36">
        <f t="shared" si="8"/>
        <v>-1.8</v>
      </c>
      <c r="Q45" s="38"/>
      <c r="R45" s="36"/>
      <c r="S45" s="21"/>
      <c r="U45" s="23">
        <f t="shared" si="9"/>
        <v>-2061.0616294463425</v>
      </c>
      <c r="V45" s="23">
        <f t="shared" si="10"/>
        <v>-2058.7415420162993</v>
      </c>
      <c r="W45" s="24">
        <f t="shared" si="19"/>
        <v>1.20448</v>
      </c>
      <c r="X45" s="24">
        <f t="shared" si="30"/>
        <v>1.1166333333333334</v>
      </c>
      <c r="Y45" s="24">
        <f t="shared" si="31"/>
        <v>1.2049499999999997</v>
      </c>
      <c r="Z45" s="27">
        <f t="shared" si="32"/>
        <v>8.8316666666666377E-2</v>
      </c>
      <c r="AA45" s="64">
        <f t="shared" si="33"/>
        <v>4.699999999997484E-4</v>
      </c>
      <c r="AC45" s="36">
        <f t="shared" si="1"/>
        <v>-0.1498801867120908</v>
      </c>
      <c r="AD45" s="36">
        <f t="shared" si="11"/>
        <v>-2.16</v>
      </c>
      <c r="AE45" s="49"/>
      <c r="AF45" s="36"/>
      <c r="AG45" s="21"/>
      <c r="AI45" s="23">
        <f t="shared" si="12"/>
        <v>-1917.2162093390248</v>
      </c>
      <c r="AJ45" s="23">
        <f t="shared" si="13"/>
        <v>-1910.2559470488955</v>
      </c>
      <c r="AK45" s="24">
        <f t="shared" si="35"/>
        <v>1.4356683333333333</v>
      </c>
      <c r="AL45" s="24">
        <f t="shared" si="44"/>
        <v>1.3330410317460319</v>
      </c>
      <c r="AM45" s="24">
        <f t="shared" si="45"/>
        <v>1.1855070502645502</v>
      </c>
      <c r="AN45" s="27">
        <f t="shared" si="46"/>
        <v>-0.14753398148148178</v>
      </c>
      <c r="AO45" s="64">
        <f t="shared" si="47"/>
        <v>-0.25016128306878316</v>
      </c>
      <c r="AP45" s="21"/>
      <c r="AQ45" s="36">
        <f t="shared" si="48"/>
        <v>-0.48831966519156805</v>
      </c>
      <c r="AR45" s="36">
        <f t="shared" si="14"/>
        <v>-55.95</v>
      </c>
      <c r="AS45" s="36"/>
      <c r="AT45" s="36"/>
      <c r="AU45" s="21"/>
      <c r="AW45" s="23">
        <f t="shared" si="15"/>
        <v>-984.54106201704781</v>
      </c>
      <c r="AX45" s="23">
        <f t="shared" si="16"/>
        <v>-963.6602751466603</v>
      </c>
      <c r="AY45" s="24">
        <f t="shared" si="24"/>
        <v>0.99839454545454565</v>
      </c>
      <c r="AZ45" s="24">
        <f t="shared" si="25"/>
        <v>0.87880496643356665</v>
      </c>
      <c r="BA45" s="24">
        <f t="shared" si="26"/>
        <v>0.89318170419307796</v>
      </c>
      <c r="BB45" s="65">
        <f t="shared" si="27"/>
        <v>1.4376737759511315E-2</v>
      </c>
      <c r="BC45" s="18">
        <f t="shared" si="28"/>
        <v>-0.10521284126146768</v>
      </c>
      <c r="BD45" s="21"/>
      <c r="BE45" s="36">
        <f t="shared" si="49"/>
        <v>0.42624215505202706</v>
      </c>
      <c r="BF45" s="36">
        <f t="shared" si="17"/>
        <v>15.9</v>
      </c>
      <c r="BG45" s="36"/>
      <c r="BH45" s="36"/>
    </row>
    <row r="46" spans="1:61" ht="15">
      <c r="A46" s="14">
        <v>2172100</v>
      </c>
      <c r="B46" s="12">
        <f t="shared" si="4"/>
        <v>-2172.1</v>
      </c>
      <c r="C46" s="12">
        <f t="shared" si="5"/>
        <v>1.2000000000002728</v>
      </c>
      <c r="D46" s="16">
        <v>0.92200000000000004</v>
      </c>
      <c r="G46" s="23">
        <f t="shared" si="6"/>
        <v>-896.37773992875043</v>
      </c>
      <c r="H46" s="23">
        <f t="shared" si="7"/>
        <v>-895.60437745206946</v>
      </c>
      <c r="I46" s="24">
        <f t="shared" si="34"/>
        <v>0.92806999999999995</v>
      </c>
      <c r="J46" s="24">
        <f t="shared" si="36"/>
        <v>0.9898433333333333</v>
      </c>
      <c r="K46" s="24">
        <f t="shared" si="37"/>
        <v>0.92710555555555574</v>
      </c>
      <c r="L46" s="65">
        <f t="shared" si="38"/>
        <v>-6.2737777777777559E-2</v>
      </c>
      <c r="M46" s="18">
        <f t="shared" si="39"/>
        <v>-9.644444444442124E-4</v>
      </c>
      <c r="N46" s="21"/>
      <c r="O46" s="36">
        <f t="shared" si="0"/>
        <v>6.0178022642285063E-2</v>
      </c>
      <c r="P46" s="36">
        <f t="shared" si="8"/>
        <v>-1.8</v>
      </c>
      <c r="Q46" s="38"/>
      <c r="R46" s="36"/>
      <c r="S46" s="21"/>
      <c r="U46" s="23">
        <f t="shared" si="9"/>
        <v>-2056.4214545862565</v>
      </c>
      <c r="V46" s="23">
        <f t="shared" si="10"/>
        <v>-2054.1013671562132</v>
      </c>
      <c r="W46" s="24">
        <f t="shared" si="19"/>
        <v>0.82382</v>
      </c>
      <c r="X46" s="24">
        <f t="shared" si="30"/>
        <v>1.1088333333333333</v>
      </c>
      <c r="Y46" s="24">
        <f t="shared" si="31"/>
        <v>1.1866277777777776</v>
      </c>
      <c r="Z46" s="27">
        <f t="shared" si="32"/>
        <v>7.7794444444444277E-2</v>
      </c>
      <c r="AA46" s="64">
        <f t="shared" si="33"/>
        <v>0.36280777777777762</v>
      </c>
      <c r="AC46" s="36">
        <f t="shared" si="1"/>
        <v>0.52071190395968725</v>
      </c>
      <c r="AD46" s="36">
        <f t="shared" si="11"/>
        <v>-2.16</v>
      </c>
      <c r="AE46" s="49"/>
      <c r="AF46" s="36"/>
      <c r="AG46" s="21"/>
      <c r="AI46" s="23">
        <f t="shared" si="12"/>
        <v>-1903.2956847587664</v>
      </c>
      <c r="AJ46" s="23">
        <f t="shared" si="13"/>
        <v>-1896.335422468637</v>
      </c>
      <c r="AK46" s="24">
        <f t="shared" si="35"/>
        <v>1.4913833333333335</v>
      </c>
      <c r="AL46" s="24">
        <f t="shared" si="44"/>
        <v>1.3725172222222224</v>
      </c>
      <c r="AM46" s="24">
        <f t="shared" si="45"/>
        <v>1.216556216931217</v>
      </c>
      <c r="AN46" s="27">
        <f t="shared" si="46"/>
        <v>-0.15596100529100543</v>
      </c>
      <c r="AO46" s="64">
        <f t="shared" si="47"/>
        <v>-0.27482711640211654</v>
      </c>
      <c r="AP46" s="21"/>
      <c r="AQ46" s="36">
        <f t="shared" si="48"/>
        <v>-0.935012705775777</v>
      </c>
      <c r="AR46" s="36">
        <f t="shared" si="14"/>
        <v>-55.95</v>
      </c>
      <c r="AS46" s="36"/>
      <c r="AT46" s="36"/>
      <c r="AU46" s="21"/>
      <c r="AW46" s="23">
        <f t="shared" si="15"/>
        <v>-942.77948827627256</v>
      </c>
      <c r="AX46" s="23">
        <f t="shared" si="16"/>
        <v>-921.89870140588505</v>
      </c>
      <c r="AY46" s="24">
        <f t="shared" ref="AY46:AY68" si="50">AVERAGEIFS(Y_VADM,AgeBP,"&gt;"&amp;AW46,AgeBP,"&lt;="&amp;AW47)</f>
        <v>0.79157920000000015</v>
      </c>
      <c r="AZ46" s="24">
        <f t="shared" si="25"/>
        <v>0.83849374848484859</v>
      </c>
      <c r="BA46" s="24">
        <f t="shared" si="26"/>
        <v>0.9382953919478183</v>
      </c>
      <c r="BB46" s="65">
        <f t="shared" si="27"/>
        <v>9.9801643462969714E-2</v>
      </c>
      <c r="BC46" s="18">
        <f t="shared" si="28"/>
        <v>0.14671619194781815</v>
      </c>
      <c r="BD46" s="21"/>
      <c r="BE46" s="36">
        <f t="shared" si="49"/>
        <v>0.90799195590686443</v>
      </c>
      <c r="BF46" s="36">
        <f t="shared" si="17"/>
        <v>15.9</v>
      </c>
      <c r="BG46" s="36"/>
      <c r="BH46" s="36"/>
    </row>
    <row r="47" spans="1:61" ht="15">
      <c r="A47" s="14">
        <v>2170900</v>
      </c>
      <c r="B47" s="12">
        <f t="shared" si="4"/>
        <v>-2170.9</v>
      </c>
      <c r="C47" s="12">
        <f t="shared" si="5"/>
        <v>1.1999999999998181</v>
      </c>
      <c r="D47" s="16">
        <v>0.8599</v>
      </c>
      <c r="G47" s="23">
        <f t="shared" si="6"/>
        <v>-894.83101497538837</v>
      </c>
      <c r="H47" s="23">
        <f t="shared" si="7"/>
        <v>-894.0576524987074</v>
      </c>
      <c r="I47" s="24">
        <f t="shared" si="34"/>
        <v>0.60185999999999995</v>
      </c>
      <c r="J47" s="24">
        <f t="shared" si="36"/>
        <v>0.6555833333333333</v>
      </c>
      <c r="K47" s="24">
        <f t="shared" si="37"/>
        <v>0.79456111111111116</v>
      </c>
      <c r="L47" s="65">
        <f t="shared" si="38"/>
        <v>0.13897777777777787</v>
      </c>
      <c r="M47" s="18">
        <f t="shared" si="39"/>
        <v>0.19270111111111121</v>
      </c>
      <c r="N47" s="21"/>
      <c r="O47" s="36">
        <f t="shared" si="0"/>
        <v>0.68772170015967427</v>
      </c>
      <c r="P47" s="36">
        <f t="shared" si="8"/>
        <v>-1.8</v>
      </c>
      <c r="Q47" s="38"/>
      <c r="R47" s="36"/>
      <c r="S47" s="21"/>
      <c r="U47" s="23">
        <f t="shared" si="9"/>
        <v>-2051.7812797261704</v>
      </c>
      <c r="V47" s="23">
        <f t="shared" si="10"/>
        <v>-2049.4611922961271</v>
      </c>
      <c r="W47" s="24">
        <f t="shared" si="19"/>
        <v>1.2982</v>
      </c>
      <c r="X47" s="24">
        <f t="shared" si="30"/>
        <v>1.1046733333333334</v>
      </c>
      <c r="Y47" s="24">
        <f t="shared" si="31"/>
        <v>1.2079222222222219</v>
      </c>
      <c r="Z47" s="27">
        <f t="shared" si="32"/>
        <v>0.1032488888888885</v>
      </c>
      <c r="AA47" s="64">
        <f t="shared" si="33"/>
        <v>-9.0277777777778123E-2</v>
      </c>
      <c r="AC47" s="36">
        <f t="shared" si="1"/>
        <v>0.94765710770054368</v>
      </c>
      <c r="AD47" s="36">
        <f t="shared" si="11"/>
        <v>-2.16</v>
      </c>
      <c r="AE47" s="49"/>
      <c r="AF47" s="36"/>
      <c r="AG47" s="21"/>
      <c r="AI47" s="23">
        <f t="shared" si="12"/>
        <v>-1889.3751601785079</v>
      </c>
      <c r="AJ47" s="23">
        <f t="shared" si="13"/>
        <v>-1882.4148978883786</v>
      </c>
      <c r="AK47" s="24">
        <f t="shared" si="35"/>
        <v>1.1905000000000001</v>
      </c>
      <c r="AL47" s="24">
        <f t="shared" si="44"/>
        <v>1.3785944444444445</v>
      </c>
      <c r="AM47" s="24">
        <f t="shared" si="45"/>
        <v>1.2548488518518519</v>
      </c>
      <c r="AN47" s="27">
        <f t="shared" si="46"/>
        <v>-0.12374559259259255</v>
      </c>
      <c r="AO47" s="64">
        <f t="shared" si="47"/>
        <v>6.4348851851851796E-2</v>
      </c>
      <c r="AP47" s="21"/>
      <c r="AQ47" s="36">
        <f t="shared" si="48"/>
        <v>-0.94420290981878863</v>
      </c>
      <c r="AR47" s="36">
        <f t="shared" si="14"/>
        <v>-55.95</v>
      </c>
      <c r="AS47" s="36"/>
      <c r="AT47" s="36"/>
      <c r="AU47" s="21"/>
      <c r="AW47" s="23">
        <f t="shared" si="15"/>
        <v>-901.01791453549731</v>
      </c>
      <c r="AX47" s="23">
        <f t="shared" si="16"/>
        <v>-880.1371276651098</v>
      </c>
      <c r="AY47" s="24">
        <f t="shared" si="50"/>
        <v>0.72550749999999986</v>
      </c>
      <c r="AZ47" s="24">
        <f t="shared" si="25"/>
        <v>0.85383596666666683</v>
      </c>
      <c r="BA47" s="24">
        <f t="shared" si="26"/>
        <v>0.97678565042735044</v>
      </c>
      <c r="BB47" s="65">
        <f t="shared" si="27"/>
        <v>0.1229496837606836</v>
      </c>
      <c r="BC47" s="18">
        <f t="shared" si="28"/>
        <v>0.25127815042735058</v>
      </c>
      <c r="BD47" s="21"/>
      <c r="BE47" s="36">
        <f t="shared" si="49"/>
        <v>0.96488222938634671</v>
      </c>
      <c r="BF47" s="36">
        <f t="shared" si="17"/>
        <v>15.9</v>
      </c>
      <c r="BG47" s="36"/>
      <c r="BH47" s="36"/>
    </row>
    <row r="48" spans="1:61" ht="15">
      <c r="A48" s="14">
        <v>2169700</v>
      </c>
      <c r="B48" s="12">
        <f t="shared" si="4"/>
        <v>-2169.6999999999998</v>
      </c>
      <c r="C48" s="12">
        <f t="shared" si="5"/>
        <v>1.2000000000002728</v>
      </c>
      <c r="D48" s="16">
        <v>0.64688999999999997</v>
      </c>
      <c r="G48" s="23">
        <f t="shared" si="6"/>
        <v>-893.28429002202631</v>
      </c>
      <c r="H48" s="23">
        <f t="shared" si="7"/>
        <v>-892.51092754534534</v>
      </c>
      <c r="I48" s="24">
        <f t="shared" si="34"/>
        <v>0.43681999999999999</v>
      </c>
      <c r="J48" s="24">
        <f t="shared" si="36"/>
        <v>0.45178333333333326</v>
      </c>
      <c r="K48" s="24">
        <f t="shared" si="37"/>
        <v>0.66449888888888897</v>
      </c>
      <c r="L48" s="65">
        <f t="shared" si="38"/>
        <v>0.21271555555555571</v>
      </c>
      <c r="M48" s="18">
        <f t="shared" si="39"/>
        <v>0.22767888888888899</v>
      </c>
      <c r="N48" s="21"/>
      <c r="O48" s="36">
        <f t="shared" si="0"/>
        <v>0.99347275099704369</v>
      </c>
      <c r="P48" s="36">
        <f t="shared" si="8"/>
        <v>-1.8</v>
      </c>
      <c r="Q48" s="38"/>
      <c r="R48" s="36"/>
      <c r="S48" s="21"/>
      <c r="U48" s="23">
        <f t="shared" si="9"/>
        <v>-2047.1411048660843</v>
      </c>
      <c r="V48" s="23">
        <f t="shared" si="10"/>
        <v>-2044.8210174360411</v>
      </c>
      <c r="W48" s="24">
        <f t="shared" si="19"/>
        <v>1.1919999999999999</v>
      </c>
      <c r="X48" s="24">
        <f t="shared" si="30"/>
        <v>1.2292833333333333</v>
      </c>
      <c r="Y48" s="24">
        <f t="shared" si="31"/>
        <v>1.2582666666666666</v>
      </c>
      <c r="Z48" s="27">
        <f t="shared" si="32"/>
        <v>2.8983333333333361E-2</v>
      </c>
      <c r="AA48" s="64">
        <f t="shared" si="33"/>
        <v>6.6266666666666696E-2</v>
      </c>
      <c r="AC48" s="36">
        <f t="shared" si="1"/>
        <v>0.93118301871276055</v>
      </c>
      <c r="AD48" s="36">
        <f t="shared" si="11"/>
        <v>-2.16</v>
      </c>
      <c r="AE48" s="49"/>
      <c r="AF48" s="36"/>
      <c r="AG48" s="21"/>
      <c r="AI48" s="23">
        <f t="shared" si="12"/>
        <v>-1875.4546355982495</v>
      </c>
      <c r="AJ48" s="23">
        <f t="shared" si="13"/>
        <v>-1868.4943733081202</v>
      </c>
      <c r="AK48" s="24">
        <f t="shared" si="35"/>
        <v>1.4538999999999997</v>
      </c>
      <c r="AL48" s="24">
        <f t="shared" si="44"/>
        <v>1.2922333333333336</v>
      </c>
      <c r="AM48" s="24">
        <f t="shared" si="45"/>
        <v>1.1694816031746034</v>
      </c>
      <c r="AN48" s="27">
        <f t="shared" si="46"/>
        <v>-0.1227517301587302</v>
      </c>
      <c r="AO48" s="64">
        <f t="shared" si="47"/>
        <v>-0.28441839682539638</v>
      </c>
      <c r="AP48" s="21"/>
      <c r="AQ48" s="36">
        <f t="shared" si="48"/>
        <v>-0.51159007871113626</v>
      </c>
      <c r="AR48" s="36">
        <f t="shared" si="14"/>
        <v>-55.95</v>
      </c>
      <c r="AS48" s="36"/>
      <c r="AT48" s="36"/>
      <c r="AU48" s="21"/>
      <c r="AW48" s="23">
        <f t="shared" si="15"/>
        <v>-859.25634079472206</v>
      </c>
      <c r="AX48" s="23">
        <f t="shared" si="16"/>
        <v>-838.37555392433455</v>
      </c>
      <c r="AY48" s="24">
        <f t="shared" si="50"/>
        <v>1.0444212000000004</v>
      </c>
      <c r="AZ48" s="24">
        <f t="shared" si="25"/>
        <v>0.84721460707070717</v>
      </c>
      <c r="BA48" s="24">
        <f t="shared" si="26"/>
        <v>1.0058537514374515</v>
      </c>
      <c r="BB48" s="65">
        <f t="shared" si="27"/>
        <v>0.15863914436674431</v>
      </c>
      <c r="BC48" s="18">
        <f t="shared" si="28"/>
        <v>-3.8567448562548901E-2</v>
      </c>
      <c r="BD48" s="21"/>
      <c r="BE48" s="36">
        <f t="shared" si="49"/>
        <v>0.57029338426446063</v>
      </c>
      <c r="BF48" s="36">
        <f t="shared" si="17"/>
        <v>15.9</v>
      </c>
      <c r="BG48" s="36"/>
      <c r="BH48" s="36"/>
    </row>
    <row r="49" spans="1:60" ht="15">
      <c r="A49" s="14">
        <v>2168500</v>
      </c>
      <c r="B49" s="12">
        <f t="shared" si="4"/>
        <v>-2168.5</v>
      </c>
      <c r="C49" s="12">
        <f t="shared" si="5"/>
        <v>1.1999999999998181</v>
      </c>
      <c r="D49" s="16">
        <v>0.50336999999999998</v>
      </c>
      <c r="G49" s="23">
        <f t="shared" si="6"/>
        <v>-891.73756506866425</v>
      </c>
      <c r="H49" s="23">
        <f t="shared" si="7"/>
        <v>-890.96420259198328</v>
      </c>
      <c r="I49" s="24">
        <f t="shared" si="34"/>
        <v>0.31667000000000001</v>
      </c>
      <c r="J49" s="24">
        <f t="shared" si="36"/>
        <v>0.3766066666666667</v>
      </c>
      <c r="K49" s="24">
        <f t="shared" si="37"/>
        <v>0.55870444444444445</v>
      </c>
      <c r="L49" s="65">
        <f t="shared" si="38"/>
        <v>0.18209777777777775</v>
      </c>
      <c r="M49" s="18">
        <f t="shared" si="39"/>
        <v>0.24203444444444444</v>
      </c>
      <c r="N49" s="21"/>
      <c r="O49" s="36">
        <f t="shared" si="0"/>
        <v>0.83436686042312258</v>
      </c>
      <c r="P49" s="36">
        <f t="shared" si="8"/>
        <v>-1.8</v>
      </c>
      <c r="Q49" s="38"/>
      <c r="R49" s="36"/>
      <c r="S49" s="21"/>
      <c r="U49" s="23">
        <f t="shared" si="9"/>
        <v>-2042.5009300059983</v>
      </c>
      <c r="V49" s="23">
        <f t="shared" si="10"/>
        <v>-2040.180842575955</v>
      </c>
      <c r="W49" s="24">
        <f t="shared" si="19"/>
        <v>1.1976500000000001</v>
      </c>
      <c r="X49" s="24">
        <f t="shared" si="30"/>
        <v>1.2170833333333333</v>
      </c>
      <c r="Y49" s="24">
        <f t="shared" si="31"/>
        <v>1.2741055555555556</v>
      </c>
      <c r="Z49" s="27">
        <f t="shared" si="32"/>
        <v>5.7022222222222307E-2</v>
      </c>
      <c r="AA49" s="64">
        <f t="shared" si="33"/>
        <v>7.6455555555555499E-2</v>
      </c>
      <c r="AC49" s="36">
        <f t="shared" si="1"/>
        <v>0.47899804632277365</v>
      </c>
      <c r="AD49" s="36">
        <f t="shared" si="11"/>
        <v>-2.16</v>
      </c>
      <c r="AE49" s="49"/>
      <c r="AF49" s="36"/>
      <c r="AG49" s="21"/>
      <c r="AI49" s="23">
        <f t="shared" si="12"/>
        <v>-1861.5341110179911</v>
      </c>
      <c r="AJ49" s="23">
        <f t="shared" si="13"/>
        <v>-1854.5738487278618</v>
      </c>
      <c r="AK49" s="24">
        <f t="shared" si="35"/>
        <v>1.2323000000000002</v>
      </c>
      <c r="AL49" s="24">
        <f t="shared" si="44"/>
        <v>1.2558199999999999</v>
      </c>
      <c r="AM49" s="24">
        <f t="shared" si="45"/>
        <v>1.1080948555555556</v>
      </c>
      <c r="AN49" s="27">
        <f t="shared" si="46"/>
        <v>-0.14772514444444429</v>
      </c>
      <c r="AO49" s="64">
        <f t="shared" si="47"/>
        <v>-0.12420514444444453</v>
      </c>
      <c r="AP49" s="21"/>
      <c r="AQ49" s="36">
        <f t="shared" si="48"/>
        <v>0.16040143591587377</v>
      </c>
      <c r="AR49" s="36">
        <f t="shared" si="14"/>
        <v>-55.95</v>
      </c>
      <c r="AS49" s="36"/>
      <c r="AT49" s="36"/>
      <c r="AU49" s="21"/>
      <c r="AW49" s="23">
        <f t="shared" si="15"/>
        <v>-817.49476705394682</v>
      </c>
      <c r="AX49" s="23">
        <f t="shared" si="16"/>
        <v>-796.61398018355931</v>
      </c>
      <c r="AY49" s="24">
        <f t="shared" si="50"/>
        <v>0.77171512121212116</v>
      </c>
      <c r="AZ49" s="24">
        <f t="shared" si="25"/>
        <v>1.0350968545454546</v>
      </c>
      <c r="BA49" s="24">
        <f t="shared" si="26"/>
        <v>1.0511151941135493</v>
      </c>
      <c r="BB49" s="65">
        <f t="shared" si="27"/>
        <v>1.6018339568094619E-2</v>
      </c>
      <c r="BC49" s="18">
        <f t="shared" si="28"/>
        <v>0.2794000729014281</v>
      </c>
      <c r="BD49" s="21"/>
      <c r="BE49" s="36">
        <f t="shared" si="49"/>
        <v>-9.1142073459732229E-2</v>
      </c>
      <c r="BF49" s="36">
        <f t="shared" si="17"/>
        <v>15.9</v>
      </c>
      <c r="BG49" s="36"/>
      <c r="BH49" s="36"/>
    </row>
    <row r="50" spans="1:60" ht="15">
      <c r="A50" s="14">
        <v>2167300</v>
      </c>
      <c r="B50" s="12">
        <f t="shared" si="4"/>
        <v>-2167.3000000000002</v>
      </c>
      <c r="C50" s="12">
        <f t="shared" si="5"/>
        <v>1.1999999999998181</v>
      </c>
      <c r="D50" s="16">
        <v>0.26856999999999998</v>
      </c>
      <c r="G50" s="23">
        <f t="shared" si="6"/>
        <v>-890.19084011530219</v>
      </c>
      <c r="H50" s="23">
        <f t="shared" si="7"/>
        <v>-889.41747763862122</v>
      </c>
      <c r="I50" s="24">
        <f t="shared" si="34"/>
        <v>0.37633</v>
      </c>
      <c r="J50" s="24">
        <f t="shared" si="36"/>
        <v>0.29860000000000003</v>
      </c>
      <c r="K50" s="24">
        <f t="shared" si="37"/>
        <v>0.45268999999999998</v>
      </c>
      <c r="L50" s="65">
        <f t="shared" si="38"/>
        <v>0.15408999999999995</v>
      </c>
      <c r="M50" s="18">
        <f t="shared" si="39"/>
        <v>7.6359999999999983E-2</v>
      </c>
      <c r="N50" s="21"/>
      <c r="O50" s="36">
        <f t="shared" si="0"/>
        <v>0.28485144290243991</v>
      </c>
      <c r="P50" s="36">
        <f t="shared" si="8"/>
        <v>-1.8</v>
      </c>
      <c r="Q50" s="38"/>
      <c r="R50" s="36"/>
      <c r="S50" s="21"/>
      <c r="U50" s="23">
        <f t="shared" si="9"/>
        <v>-2037.8607551459122</v>
      </c>
      <c r="V50" s="23">
        <f t="shared" si="10"/>
        <v>-2035.5406677158689</v>
      </c>
      <c r="W50" s="24">
        <f t="shared" si="19"/>
        <v>1.2616000000000001</v>
      </c>
      <c r="X50" s="24">
        <f t="shared" si="30"/>
        <v>1.3268833333333332</v>
      </c>
      <c r="Y50" s="24">
        <f t="shared" si="31"/>
        <v>1.3103022222222223</v>
      </c>
      <c r="Z50" s="27">
        <f t="shared" si="32"/>
        <v>-1.6581111111110935E-2</v>
      </c>
      <c r="AA50" s="64">
        <f t="shared" si="33"/>
        <v>4.8702222222222202E-2</v>
      </c>
      <c r="AC50" s="36">
        <f t="shared" si="1"/>
        <v>-0.1973154354118597</v>
      </c>
      <c r="AD50" s="36">
        <f t="shared" si="11"/>
        <v>-2.16</v>
      </c>
      <c r="AE50" s="49"/>
      <c r="AF50" s="36"/>
      <c r="AG50" s="21"/>
      <c r="AI50" s="23">
        <f t="shared" si="12"/>
        <v>-1847.6135864377327</v>
      </c>
      <c r="AJ50" s="23">
        <f t="shared" si="13"/>
        <v>-1840.6533241476034</v>
      </c>
      <c r="AK50" s="24">
        <f t="shared" si="35"/>
        <v>1.0812599999999999</v>
      </c>
      <c r="AL50" s="24">
        <f t="shared" si="44"/>
        <v>1.1077526666666666</v>
      </c>
      <c r="AM50" s="24">
        <f t="shared" si="45"/>
        <v>1.0692299296296297</v>
      </c>
      <c r="AN50" s="27">
        <f t="shared" si="46"/>
        <v>-3.8522737037036903E-2</v>
      </c>
      <c r="AO50" s="64">
        <f t="shared" si="47"/>
        <v>-1.2030070370370183E-2</v>
      </c>
      <c r="AP50" s="21"/>
      <c r="AQ50" s="36">
        <f t="shared" si="48"/>
        <v>0.75733933601443482</v>
      </c>
      <c r="AR50" s="36">
        <f t="shared" si="14"/>
        <v>-55.95</v>
      </c>
      <c r="AS50" s="36"/>
      <c r="AT50" s="36"/>
      <c r="AU50" s="21"/>
      <c r="AW50" s="23">
        <f t="shared" si="15"/>
        <v>-775.73319331317157</v>
      </c>
      <c r="AX50" s="23">
        <f t="shared" si="16"/>
        <v>-754.85240644278406</v>
      </c>
      <c r="AY50" s="24">
        <f t="shared" si="50"/>
        <v>1.2891542424242424</v>
      </c>
      <c r="AZ50" s="24">
        <f t="shared" si="25"/>
        <v>1.0481527212121211</v>
      </c>
      <c r="BA50" s="24">
        <f t="shared" si="26"/>
        <v>1.0650356568049797</v>
      </c>
      <c r="BB50" s="65">
        <f t="shared" si="27"/>
        <v>1.6882935592858583E-2</v>
      </c>
      <c r="BC50" s="18">
        <f t="shared" si="28"/>
        <v>-0.22411858561926268</v>
      </c>
      <c r="BD50" s="21"/>
      <c r="BE50" s="36">
        <f t="shared" si="49"/>
        <v>-0.70993114208080121</v>
      </c>
      <c r="BF50" s="36">
        <f t="shared" si="17"/>
        <v>15.9</v>
      </c>
      <c r="BG50" s="36"/>
      <c r="BH50" s="36"/>
    </row>
    <row r="51" spans="1:60" ht="15">
      <c r="A51" s="14">
        <v>2166100</v>
      </c>
      <c r="B51" s="12">
        <f t="shared" si="4"/>
        <v>-2166.1</v>
      </c>
      <c r="C51" s="12">
        <f t="shared" si="5"/>
        <v>1.2000000000002728</v>
      </c>
      <c r="D51" s="16">
        <v>0.19869000000000001</v>
      </c>
      <c r="G51" s="23">
        <f t="shared" si="6"/>
        <v>-888.64411516194014</v>
      </c>
      <c r="H51" s="23">
        <f t="shared" si="7"/>
        <v>-887.87075268525916</v>
      </c>
      <c r="I51" s="24">
        <f t="shared" si="34"/>
        <v>0.20280000000000001</v>
      </c>
      <c r="J51" s="24">
        <f t="shared" si="36"/>
        <v>0.32932333333333336</v>
      </c>
      <c r="K51" s="24">
        <f t="shared" si="37"/>
        <v>0.38698666666666659</v>
      </c>
      <c r="L51" s="65">
        <f t="shared" si="38"/>
        <v>5.7663333333333233E-2</v>
      </c>
      <c r="M51" s="18">
        <f t="shared" si="39"/>
        <v>0.18418666666666658</v>
      </c>
      <c r="N51" s="21"/>
      <c r="O51" s="36">
        <f t="shared" si="0"/>
        <v>-0.39794913052335967</v>
      </c>
      <c r="P51" s="36">
        <f t="shared" si="8"/>
        <v>-1.8</v>
      </c>
      <c r="Q51" s="38"/>
      <c r="R51" s="36"/>
      <c r="S51" s="21"/>
      <c r="U51" s="23">
        <f t="shared" si="9"/>
        <v>-2033.2205802858261</v>
      </c>
      <c r="V51" s="23">
        <f t="shared" si="10"/>
        <v>-2030.9004928557829</v>
      </c>
      <c r="W51" s="24">
        <f t="shared" si="19"/>
        <v>1.5213999999999999</v>
      </c>
      <c r="X51" s="24">
        <f t="shared" si="30"/>
        <v>1.4288833333333333</v>
      </c>
      <c r="Y51" s="24">
        <f t="shared" si="31"/>
        <v>1.3971500000000001</v>
      </c>
      <c r="Z51" s="27">
        <f t="shared" si="32"/>
        <v>-3.1733333333333169E-2</v>
      </c>
      <c r="AA51" s="64">
        <f t="shared" si="33"/>
        <v>-0.12424999999999975</v>
      </c>
      <c r="AC51" s="36">
        <f t="shared" si="1"/>
        <v>-0.78130283200054085</v>
      </c>
      <c r="AD51" s="36">
        <f t="shared" si="11"/>
        <v>-2.16</v>
      </c>
      <c r="AE51" s="49"/>
      <c r="AF51" s="36"/>
      <c r="AG51" s="21"/>
      <c r="AI51" s="23">
        <f t="shared" si="12"/>
        <v>-1833.6930618574743</v>
      </c>
      <c r="AJ51" s="23">
        <f t="shared" si="13"/>
        <v>-1826.732799567345</v>
      </c>
      <c r="AK51" s="24">
        <f t="shared" si="35"/>
        <v>1.0096980000000002</v>
      </c>
      <c r="AL51" s="24">
        <f t="shared" si="44"/>
        <v>0.88317044444444448</v>
      </c>
      <c r="AM51" s="24">
        <f t="shared" si="45"/>
        <v>1.0213828925925925</v>
      </c>
      <c r="AN51" s="27">
        <f t="shared" si="46"/>
        <v>0.13821244814814804</v>
      </c>
      <c r="AO51" s="64">
        <f t="shared" si="47"/>
        <v>1.1684892592592311E-2</v>
      </c>
      <c r="AP51" s="21"/>
      <c r="AQ51" s="36">
        <f t="shared" si="48"/>
        <v>0.9999097439026895</v>
      </c>
      <c r="AR51" s="36">
        <f t="shared" si="14"/>
        <v>-55.95</v>
      </c>
      <c r="AS51" s="36"/>
      <c r="AT51" s="36"/>
      <c r="AU51" s="21"/>
      <c r="AW51" s="23">
        <f t="shared" si="15"/>
        <v>-733.97161957239632</v>
      </c>
      <c r="AX51" s="23">
        <f t="shared" si="16"/>
        <v>-713.09083270200881</v>
      </c>
      <c r="AY51" s="24">
        <f t="shared" si="50"/>
        <v>1.0835888</v>
      </c>
      <c r="AZ51" s="24">
        <f t="shared" si="25"/>
        <v>1.2915416808080808</v>
      </c>
      <c r="BA51" s="24">
        <f t="shared" si="26"/>
        <v>1.0688996999422349</v>
      </c>
      <c r="BB51" s="65">
        <f t="shared" si="27"/>
        <v>-0.22264198086584597</v>
      </c>
      <c r="BC51" s="18">
        <f t="shared" si="28"/>
        <v>-1.4689100057765136E-2</v>
      </c>
      <c r="BD51" s="21"/>
      <c r="BE51" s="36">
        <f t="shared" si="49"/>
        <v>-0.99653553931648331</v>
      </c>
      <c r="BF51" s="36">
        <f t="shared" si="17"/>
        <v>15.9</v>
      </c>
      <c r="BG51" s="36"/>
      <c r="BH51" s="36"/>
    </row>
    <row r="52" spans="1:60" ht="15">
      <c r="A52" s="14">
        <v>2163900</v>
      </c>
      <c r="B52" s="12">
        <f t="shared" si="4"/>
        <v>-2163.9</v>
      </c>
      <c r="C52" s="12">
        <f t="shared" si="5"/>
        <v>2.1999999999998181</v>
      </c>
      <c r="D52" s="16">
        <v>4.0222000000000001E-2</v>
      </c>
      <c r="G52" s="23">
        <f t="shared" si="6"/>
        <v>-887.09739020857808</v>
      </c>
      <c r="H52" s="23">
        <f t="shared" si="7"/>
        <v>-886.3240277318971</v>
      </c>
      <c r="I52" s="24">
        <f t="shared" si="34"/>
        <v>0.40883999999999998</v>
      </c>
      <c r="J52" s="24">
        <f t="shared" si="36"/>
        <v>0.30966333333333335</v>
      </c>
      <c r="K52" s="24">
        <f t="shared" si="37"/>
        <v>0.36945444444444442</v>
      </c>
      <c r="L52" s="65">
        <f t="shared" si="38"/>
        <v>5.9791111111111073E-2</v>
      </c>
      <c r="M52" s="18">
        <f t="shared" si="39"/>
        <v>-3.9385555555555563E-2</v>
      </c>
      <c r="N52" s="21"/>
      <c r="O52" s="36">
        <f t="shared" si="0"/>
        <v>-0.89454488306542457</v>
      </c>
      <c r="P52" s="36">
        <f t="shared" si="8"/>
        <v>-1.8</v>
      </c>
      <c r="Q52" s="38"/>
      <c r="R52" s="36"/>
      <c r="S52" s="21"/>
      <c r="U52" s="23">
        <f t="shared" si="9"/>
        <v>-2028.5804054257401</v>
      </c>
      <c r="V52" s="23">
        <f t="shared" si="10"/>
        <v>-2026.2603179956968</v>
      </c>
      <c r="W52" s="24">
        <f t="shared" si="19"/>
        <v>1.5036499999999999</v>
      </c>
      <c r="X52" s="24">
        <f t="shared" si="30"/>
        <v>1.4964000000000002</v>
      </c>
      <c r="Y52" s="24">
        <f t="shared" si="31"/>
        <v>1.4178944444444443</v>
      </c>
      <c r="Z52" s="27">
        <f t="shared" si="32"/>
        <v>-7.8505555555555828E-2</v>
      </c>
      <c r="AA52" s="64">
        <f t="shared" si="33"/>
        <v>-8.5755555555555585E-2</v>
      </c>
      <c r="AC52" s="36">
        <f t="shared" si="1"/>
        <v>-0.99970995028242349</v>
      </c>
      <c r="AD52" s="36">
        <f t="shared" si="11"/>
        <v>-2.16</v>
      </c>
      <c r="AE52" s="49"/>
      <c r="AF52" s="36"/>
      <c r="AG52" s="21"/>
      <c r="AI52" s="23">
        <f t="shared" si="12"/>
        <v>-1819.7725372772159</v>
      </c>
      <c r="AJ52" s="23">
        <f t="shared" si="13"/>
        <v>-1812.8122749870865</v>
      </c>
      <c r="AK52" s="24">
        <f t="shared" si="35"/>
        <v>0.55855333333333335</v>
      </c>
      <c r="AL52" s="24">
        <f t="shared" si="44"/>
        <v>0.6959473444444445</v>
      </c>
      <c r="AM52" s="24">
        <f t="shared" si="45"/>
        <v>1.0162902259259259</v>
      </c>
      <c r="AN52" s="27">
        <f t="shared" si="46"/>
        <v>0.32034288148148138</v>
      </c>
      <c r="AO52" s="64">
        <f t="shared" si="47"/>
        <v>0.45773689259259254</v>
      </c>
      <c r="AP52" s="21"/>
      <c r="AQ52" s="36">
        <f t="shared" si="48"/>
        <v>0.77461126985991791</v>
      </c>
      <c r="AR52" s="36">
        <f t="shared" si="14"/>
        <v>-55.95</v>
      </c>
      <c r="AS52" s="36"/>
      <c r="AT52" s="36"/>
      <c r="AU52" s="21"/>
      <c r="AW52" s="23">
        <f t="shared" si="15"/>
        <v>-692.21004583162107</v>
      </c>
      <c r="AX52" s="23">
        <f t="shared" si="16"/>
        <v>-671.32925896123356</v>
      </c>
      <c r="AY52" s="24">
        <f t="shared" si="50"/>
        <v>1.5018819999999999</v>
      </c>
      <c r="AZ52" s="24">
        <f t="shared" si="25"/>
        <v>1.2797549793103447</v>
      </c>
      <c r="BA52" s="24">
        <f t="shared" si="26"/>
        <v>1.1294127127627476</v>
      </c>
      <c r="BB52" s="65">
        <f t="shared" si="27"/>
        <v>-0.15034226654759708</v>
      </c>
      <c r="BC52" s="18">
        <f t="shared" si="28"/>
        <v>-0.37246928723725237</v>
      </c>
      <c r="BD52" s="21"/>
      <c r="BE52" s="36">
        <f t="shared" si="49"/>
        <v>-0.81684988244713286</v>
      </c>
      <c r="BF52" s="36">
        <f t="shared" si="17"/>
        <v>15.9</v>
      </c>
      <c r="BG52" s="36"/>
      <c r="BH52" s="36"/>
    </row>
    <row r="53" spans="1:60" ht="15">
      <c r="A53" s="14">
        <v>2161600</v>
      </c>
      <c r="B53" s="12">
        <f t="shared" si="4"/>
        <v>-2161.6</v>
      </c>
      <c r="C53" s="12">
        <f t="shared" si="5"/>
        <v>2.3000000000001819</v>
      </c>
      <c r="D53" s="16">
        <v>0.25966</v>
      </c>
      <c r="G53" s="23">
        <f t="shared" si="6"/>
        <v>-885.55066525521602</v>
      </c>
      <c r="H53" s="23">
        <f t="shared" si="7"/>
        <v>-884.77730277853505</v>
      </c>
      <c r="I53" s="24">
        <f t="shared" si="34"/>
        <v>0.31735000000000002</v>
      </c>
      <c r="J53" s="24">
        <f t="shared" si="36"/>
        <v>0.40388666666666667</v>
      </c>
      <c r="K53" s="24">
        <f t="shared" si="37"/>
        <v>0.3763111111111111</v>
      </c>
      <c r="L53" s="65">
        <f t="shared" si="38"/>
        <v>-2.7575555555555575E-2</v>
      </c>
      <c r="M53" s="18">
        <f t="shared" si="39"/>
        <v>5.8961111111111075E-2</v>
      </c>
      <c r="N53" s="21"/>
      <c r="O53" s="36">
        <f t="shared" si="0"/>
        <v>-0.97257314306217446</v>
      </c>
      <c r="P53" s="36">
        <f t="shared" si="8"/>
        <v>-1.8</v>
      </c>
      <c r="Q53" s="38"/>
      <c r="R53" s="36"/>
      <c r="S53" s="21"/>
      <c r="U53" s="23">
        <f t="shared" si="9"/>
        <v>-2023.940230565654</v>
      </c>
      <c r="V53" s="23">
        <f t="shared" si="10"/>
        <v>-2021.6201431356108</v>
      </c>
      <c r="W53" s="24">
        <f t="shared" si="19"/>
        <v>1.4641500000000001</v>
      </c>
      <c r="X53" s="24">
        <f t="shared" si="30"/>
        <v>1.49935</v>
      </c>
      <c r="Y53" s="24">
        <f t="shared" si="31"/>
        <v>1.4590833333333331</v>
      </c>
      <c r="Z53" s="27">
        <f t="shared" si="32"/>
        <v>-4.0266666666666895E-2</v>
      </c>
      <c r="AA53" s="64">
        <f t="shared" si="33"/>
        <v>-5.0666666666669968E-3</v>
      </c>
      <c r="AC53" s="36">
        <f t="shared" si="1"/>
        <v>-0.75034167228868132</v>
      </c>
      <c r="AD53" s="36">
        <f t="shared" si="11"/>
        <v>-2.16</v>
      </c>
      <c r="AE53" s="49"/>
      <c r="AF53" s="36"/>
      <c r="AG53" s="21"/>
      <c r="AI53" s="23">
        <f t="shared" si="12"/>
        <v>-1805.8520126969574</v>
      </c>
      <c r="AJ53" s="23">
        <f t="shared" si="13"/>
        <v>-1798.8917504068281</v>
      </c>
      <c r="AK53" s="24">
        <f t="shared" ref="AK53:AK84" si="51">AVERAGEIFS(Y_VADM,AgeBP,"&gt;"&amp;AI53,AgeBP,"&lt;="&amp;AI54)</f>
        <v>0.51959069999999996</v>
      </c>
      <c r="AL53" s="24">
        <f t="shared" si="44"/>
        <v>0.72134267777777783</v>
      </c>
      <c r="AM53" s="24">
        <f t="shared" si="45"/>
        <v>0.98991721005291011</v>
      </c>
      <c r="AN53" s="27">
        <f t="shared" si="46"/>
        <v>0.26857453227513228</v>
      </c>
      <c r="AO53" s="64">
        <f t="shared" si="47"/>
        <v>0.47032651005291015</v>
      </c>
      <c r="AP53" s="21"/>
      <c r="AQ53" s="36">
        <f t="shared" si="48"/>
        <v>0.1868635738043756</v>
      </c>
      <c r="AR53" s="36">
        <f t="shared" si="14"/>
        <v>-55.95</v>
      </c>
      <c r="AS53" s="36"/>
      <c r="AT53" s="36"/>
      <c r="AU53" s="21"/>
      <c r="AW53" s="23">
        <f t="shared" si="15"/>
        <v>-650.44847209084583</v>
      </c>
      <c r="AX53" s="23">
        <f t="shared" si="16"/>
        <v>-629.56768522045832</v>
      </c>
      <c r="AY53" s="24">
        <f t="shared" si="50"/>
        <v>1.2537941379310344</v>
      </c>
      <c r="AZ53" s="24">
        <f t="shared" si="25"/>
        <v>1.2931182825361514</v>
      </c>
      <c r="BA53" s="24">
        <f t="shared" si="26"/>
        <v>1.1242676072071918</v>
      </c>
      <c r="BB53" s="65">
        <f t="shared" si="27"/>
        <v>-0.16885067532895959</v>
      </c>
      <c r="BC53" s="18">
        <f t="shared" si="28"/>
        <v>-0.12952653072384268</v>
      </c>
      <c r="BD53" s="21"/>
      <c r="BE53" s="36">
        <f t="shared" si="49"/>
        <v>-0.25495108730555066</v>
      </c>
      <c r="BF53" s="36">
        <f t="shared" si="17"/>
        <v>15.9</v>
      </c>
      <c r="BG53" s="36"/>
      <c r="BH53" s="36"/>
    </row>
    <row r="54" spans="1:60" ht="15">
      <c r="A54" s="14">
        <v>2159500</v>
      </c>
      <c r="B54" s="12">
        <f t="shared" si="4"/>
        <v>-2159.5</v>
      </c>
      <c r="C54" s="12">
        <f t="shared" si="5"/>
        <v>2.0999999999999091</v>
      </c>
      <c r="D54" s="16">
        <v>0.25224999999999997</v>
      </c>
      <c r="G54" s="23">
        <f t="shared" si="6"/>
        <v>-884.00394030185396</v>
      </c>
      <c r="H54" s="23">
        <f t="shared" si="7"/>
        <v>-883.23057782517299</v>
      </c>
      <c r="I54" s="24">
        <f t="shared" si="34"/>
        <v>0.48547000000000001</v>
      </c>
      <c r="J54" s="24">
        <f t="shared" si="36"/>
        <v>0.37985333333333338</v>
      </c>
      <c r="K54" s="24">
        <f t="shared" si="37"/>
        <v>0.39124333333333339</v>
      </c>
      <c r="L54" s="65">
        <f t="shared" si="38"/>
        <v>1.1390000000000011E-2</v>
      </c>
      <c r="M54" s="18">
        <f t="shared" si="39"/>
        <v>-9.4226666666666625E-2</v>
      </c>
      <c r="N54" s="21"/>
      <c r="O54" s="36">
        <f t="shared" si="0"/>
        <v>-0.59552362047362373</v>
      </c>
      <c r="P54" s="36">
        <f t="shared" si="8"/>
        <v>-1.8</v>
      </c>
      <c r="Q54" s="38"/>
      <c r="R54" s="36"/>
      <c r="S54" s="21"/>
      <c r="U54" s="23">
        <f t="shared" si="9"/>
        <v>-2019.300055705568</v>
      </c>
      <c r="V54" s="23">
        <f t="shared" si="10"/>
        <v>-2016.9799682755247</v>
      </c>
      <c r="W54" s="24">
        <f t="shared" si="19"/>
        <v>1.5302500000000001</v>
      </c>
      <c r="X54" s="24">
        <f t="shared" si="30"/>
        <v>1.5332833333333333</v>
      </c>
      <c r="Y54" s="24">
        <f t="shared" si="31"/>
        <v>1.449961111111111</v>
      </c>
      <c r="Z54" s="27">
        <f t="shared" si="32"/>
        <v>-8.3322222222222297E-2</v>
      </c>
      <c r="AA54" s="64">
        <f t="shared" si="33"/>
        <v>-8.0288888888889076E-2</v>
      </c>
      <c r="AC54" s="36">
        <f t="shared" si="1"/>
        <v>-0.14988018671222453</v>
      </c>
      <c r="AD54" s="36">
        <f t="shared" si="11"/>
        <v>-2.16</v>
      </c>
      <c r="AE54" s="49"/>
      <c r="AF54" s="36"/>
      <c r="AG54" s="21"/>
      <c r="AI54" s="23">
        <f t="shared" si="12"/>
        <v>-1791.931488116699</v>
      </c>
      <c r="AJ54" s="23">
        <f t="shared" si="13"/>
        <v>-1784.9712258265697</v>
      </c>
      <c r="AK54" s="24">
        <f t="shared" si="51"/>
        <v>1.0858839999999998</v>
      </c>
      <c r="AL54" s="24">
        <f t="shared" si="44"/>
        <v>0.88874489999999984</v>
      </c>
      <c r="AM54" s="24">
        <f t="shared" si="45"/>
        <v>0.99204998783068765</v>
      </c>
      <c r="AN54" s="27">
        <f t="shared" si="46"/>
        <v>0.10330508783068781</v>
      </c>
      <c r="AO54" s="64">
        <f t="shared" si="47"/>
        <v>-9.3834012169312198E-2</v>
      </c>
      <c r="AP54" s="21"/>
      <c r="AQ54" s="36">
        <f t="shared" si="48"/>
        <v>-0.48831966519154923</v>
      </c>
      <c r="AR54" s="36">
        <f t="shared" si="14"/>
        <v>-55.95</v>
      </c>
      <c r="AS54" s="36"/>
      <c r="AT54" s="36"/>
      <c r="AU54" s="21"/>
      <c r="AW54" s="23">
        <f t="shared" si="15"/>
        <v>-608.68689835007058</v>
      </c>
      <c r="AX54" s="23">
        <f t="shared" si="16"/>
        <v>-587.80611147968307</v>
      </c>
      <c r="AY54" s="24">
        <f t="shared" si="50"/>
        <v>1.1236787096774195</v>
      </c>
      <c r="AZ54" s="24">
        <f t="shared" si="25"/>
        <v>1.0679428119479157</v>
      </c>
      <c r="BA54" s="24">
        <f t="shared" si="26"/>
        <v>1.1878649710001605</v>
      </c>
      <c r="BB54" s="65">
        <f t="shared" si="27"/>
        <v>0.11992215905224479</v>
      </c>
      <c r="BC54" s="18">
        <f t="shared" si="28"/>
        <v>6.4186261322741078E-2</v>
      </c>
      <c r="BD54" s="21"/>
      <c r="BE54" s="36">
        <f t="shared" si="49"/>
        <v>0.42624215505201557</v>
      </c>
      <c r="BF54" s="36">
        <f t="shared" si="17"/>
        <v>15.9</v>
      </c>
      <c r="BG54" s="36"/>
      <c r="BH54" s="36"/>
    </row>
    <row r="55" spans="1:60" ht="15">
      <c r="A55" s="14">
        <v>2157300</v>
      </c>
      <c r="B55" s="12">
        <f t="shared" si="4"/>
        <v>-2157.3000000000002</v>
      </c>
      <c r="C55" s="12">
        <f t="shared" si="5"/>
        <v>2.1999999999998181</v>
      </c>
      <c r="D55" s="16">
        <v>0.22311</v>
      </c>
      <c r="G55" s="23">
        <f t="shared" si="6"/>
        <v>-882.4572153484919</v>
      </c>
      <c r="H55" s="23">
        <f t="shared" si="7"/>
        <v>-881.68385287181093</v>
      </c>
      <c r="I55" s="24">
        <f t="shared" si="34"/>
        <v>0.33673999999999998</v>
      </c>
      <c r="J55" s="24">
        <f t="shared" si="36"/>
        <v>0.42209333333333338</v>
      </c>
      <c r="K55" s="24">
        <f t="shared" si="37"/>
        <v>0.43131666666666674</v>
      </c>
      <c r="L55" s="65">
        <f t="shared" si="38"/>
        <v>9.2233333333333611E-3</v>
      </c>
      <c r="M55" s="18">
        <f t="shared" si="39"/>
        <v>9.4576666666666753E-2</v>
      </c>
      <c r="N55" s="21"/>
      <c r="O55" s="36">
        <f t="shared" si="0"/>
        <v>6.0178022642320278E-2</v>
      </c>
      <c r="P55" s="36">
        <f t="shared" si="8"/>
        <v>-1.8</v>
      </c>
      <c r="Q55" s="38"/>
      <c r="R55" s="36"/>
      <c r="S55" s="21"/>
      <c r="U55" s="23">
        <f t="shared" si="9"/>
        <v>-2014.6598808454819</v>
      </c>
      <c r="V55" s="23">
        <f t="shared" si="10"/>
        <v>-2012.3397934154386</v>
      </c>
      <c r="W55" s="24">
        <f t="shared" si="19"/>
        <v>1.60545</v>
      </c>
      <c r="X55" s="24">
        <f t="shared" si="30"/>
        <v>1.5401999999999998</v>
      </c>
      <c r="Y55" s="24">
        <f t="shared" si="31"/>
        <v>1.4433944444444446</v>
      </c>
      <c r="Z55" s="27">
        <f t="shared" si="32"/>
        <v>-9.6805555555555145E-2</v>
      </c>
      <c r="AA55" s="64">
        <f t="shared" si="33"/>
        <v>-0.1620555555555554</v>
      </c>
      <c r="AC55" s="36">
        <f t="shared" si="1"/>
        <v>0.52071190395957179</v>
      </c>
      <c r="AD55" s="36">
        <f t="shared" si="11"/>
        <v>-2.16</v>
      </c>
      <c r="AE55" s="49"/>
      <c r="AF55" s="36"/>
      <c r="AG55" s="21"/>
      <c r="AI55" s="23">
        <f t="shared" si="12"/>
        <v>-1778.0109635364406</v>
      </c>
      <c r="AJ55" s="23">
        <f t="shared" si="13"/>
        <v>-1771.0507012463113</v>
      </c>
      <c r="AK55" s="24">
        <f t="shared" si="51"/>
        <v>1.0607599999999999</v>
      </c>
      <c r="AL55" s="24">
        <f t="shared" si="44"/>
        <v>1.0971033333333333</v>
      </c>
      <c r="AM55" s="24">
        <f t="shared" si="45"/>
        <v>0.99892790449735458</v>
      </c>
      <c r="AN55" s="27">
        <f t="shared" si="46"/>
        <v>-9.817542883597874E-2</v>
      </c>
      <c r="AO55" s="64">
        <f t="shared" si="47"/>
        <v>-6.1832095502645346E-2</v>
      </c>
      <c r="AP55" s="21"/>
      <c r="AQ55" s="36">
        <f t="shared" si="48"/>
        <v>-0.93501270577576934</v>
      </c>
      <c r="AR55" s="36">
        <f t="shared" si="14"/>
        <v>-55.95</v>
      </c>
      <c r="AS55" s="36"/>
      <c r="AT55" s="36"/>
      <c r="AU55" s="21"/>
      <c r="AW55" s="23">
        <f t="shared" si="15"/>
        <v>-566.92532460929533</v>
      </c>
      <c r="AX55" s="23">
        <f t="shared" si="16"/>
        <v>-546.04453773890782</v>
      </c>
      <c r="AY55" s="24">
        <f t="shared" si="50"/>
        <v>0.82635558823529398</v>
      </c>
      <c r="AZ55" s="24">
        <f t="shared" si="25"/>
        <v>1.073386304432443</v>
      </c>
      <c r="BA55" s="24">
        <f t="shared" si="26"/>
        <v>1.176974247094436</v>
      </c>
      <c r="BB55" s="65">
        <f t="shared" si="27"/>
        <v>0.103587942661993</v>
      </c>
      <c r="BC55" s="18">
        <f t="shared" si="28"/>
        <v>0.35061865885914201</v>
      </c>
      <c r="BD55" s="21"/>
      <c r="BE55" s="36">
        <f t="shared" si="49"/>
        <v>0.90799195590685988</v>
      </c>
      <c r="BF55" s="36">
        <f t="shared" si="17"/>
        <v>15.9</v>
      </c>
      <c r="BG55" s="36"/>
      <c r="BH55" s="36"/>
    </row>
    <row r="56" spans="1:60" ht="15">
      <c r="A56" s="14">
        <v>2155100</v>
      </c>
      <c r="B56" s="12">
        <f t="shared" si="4"/>
        <v>-2155.1</v>
      </c>
      <c r="C56" s="12">
        <f t="shared" si="5"/>
        <v>2.2000000000002728</v>
      </c>
      <c r="D56" s="16">
        <v>0.34255999999999998</v>
      </c>
      <c r="G56" s="23">
        <f t="shared" si="6"/>
        <v>-880.91049039512984</v>
      </c>
      <c r="H56" s="23">
        <f t="shared" si="7"/>
        <v>-880.13712791844887</v>
      </c>
      <c r="I56" s="24">
        <f t="shared" si="34"/>
        <v>0.44407000000000002</v>
      </c>
      <c r="J56" s="24">
        <f t="shared" si="36"/>
        <v>0.42644666666666664</v>
      </c>
      <c r="K56" s="24">
        <f t="shared" si="37"/>
        <v>0.4997422222222222</v>
      </c>
      <c r="L56" s="65">
        <f t="shared" si="38"/>
        <v>7.3295555555555558E-2</v>
      </c>
      <c r="M56" s="18">
        <f t="shared" si="39"/>
        <v>5.5672222222222179E-2</v>
      </c>
      <c r="N56" s="21"/>
      <c r="O56" s="36">
        <f t="shared" si="0"/>
        <v>0.68772170015974121</v>
      </c>
      <c r="P56" s="36">
        <f t="shared" si="8"/>
        <v>-1.8</v>
      </c>
      <c r="Q56" s="38"/>
      <c r="R56" s="36"/>
      <c r="S56" s="21"/>
      <c r="U56" s="23">
        <f t="shared" si="9"/>
        <v>-2010.0197059853958</v>
      </c>
      <c r="V56" s="23">
        <f t="shared" si="10"/>
        <v>-2007.6996185553526</v>
      </c>
      <c r="W56" s="24">
        <f t="shared" si="19"/>
        <v>1.4849000000000001</v>
      </c>
      <c r="X56" s="24">
        <f t="shared" si="30"/>
        <v>1.5510166666666667</v>
      </c>
      <c r="Y56" s="24">
        <f t="shared" si="31"/>
        <v>1.4081981481481483</v>
      </c>
      <c r="Z56" s="27">
        <f t="shared" si="32"/>
        <v>-0.14281851851851846</v>
      </c>
      <c r="AA56" s="64">
        <f t="shared" si="33"/>
        <v>-7.6701851851851854E-2</v>
      </c>
      <c r="AC56" s="36">
        <f t="shared" si="1"/>
        <v>0.94765710770050049</v>
      </c>
      <c r="AD56" s="36">
        <f t="shared" si="11"/>
        <v>-2.16</v>
      </c>
      <c r="AE56" s="49"/>
      <c r="AF56" s="36"/>
      <c r="AG56" s="21"/>
      <c r="AI56" s="23">
        <f t="shared" si="12"/>
        <v>-1764.0904389561822</v>
      </c>
      <c r="AJ56" s="23">
        <f t="shared" si="13"/>
        <v>-1757.1301766660529</v>
      </c>
      <c r="AK56" s="24">
        <f t="shared" si="51"/>
        <v>1.1446660000000002</v>
      </c>
      <c r="AL56" s="24">
        <f t="shared" si="44"/>
        <v>1.1406562857142857</v>
      </c>
      <c r="AM56" s="24">
        <f t="shared" si="45"/>
        <v>0.99266701560846571</v>
      </c>
      <c r="AN56" s="27">
        <f t="shared" si="46"/>
        <v>-0.14798927010581997</v>
      </c>
      <c r="AO56" s="64">
        <f t="shared" si="47"/>
        <v>-0.15199898439153448</v>
      </c>
      <c r="AP56" s="21"/>
      <c r="AQ56" s="36">
        <f t="shared" si="48"/>
        <v>-0.94420290981879573</v>
      </c>
      <c r="AR56" s="36">
        <f t="shared" si="14"/>
        <v>-55.95</v>
      </c>
      <c r="AS56" s="36"/>
      <c r="AT56" s="36"/>
      <c r="AU56" s="21"/>
      <c r="AW56" s="23">
        <f t="shared" si="15"/>
        <v>-525.16375086852008</v>
      </c>
      <c r="AX56" s="23">
        <f t="shared" si="16"/>
        <v>-504.28296399813252</v>
      </c>
      <c r="AY56" s="24">
        <f t="shared" si="50"/>
        <v>1.2701246153846155</v>
      </c>
      <c r="AZ56" s="24">
        <f t="shared" si="25"/>
        <v>1.0315318178733031</v>
      </c>
      <c r="BA56" s="24">
        <f t="shared" si="26"/>
        <v>1.1807907834409523</v>
      </c>
      <c r="BB56" s="65">
        <f t="shared" si="27"/>
        <v>0.14925896556764928</v>
      </c>
      <c r="BC56" s="18">
        <f t="shared" si="28"/>
        <v>-8.9333831943663178E-2</v>
      </c>
      <c r="BD56" s="21"/>
      <c r="BE56" s="36">
        <f t="shared" si="49"/>
        <v>0.9648822293863496</v>
      </c>
      <c r="BF56" s="36">
        <f t="shared" si="17"/>
        <v>15.9</v>
      </c>
      <c r="BG56" s="36"/>
      <c r="BH56" s="36"/>
    </row>
    <row r="57" spans="1:60" ht="15">
      <c r="A57" s="14">
        <v>2152900</v>
      </c>
      <c r="B57" s="12">
        <f t="shared" si="4"/>
        <v>-2152.9</v>
      </c>
      <c r="C57" s="12">
        <f t="shared" si="5"/>
        <v>2.1999999999998181</v>
      </c>
      <c r="D57" s="16">
        <v>9.2929999999999999E-2</v>
      </c>
      <c r="G57" s="23">
        <f t="shared" si="6"/>
        <v>-879.36376544176778</v>
      </c>
      <c r="H57" s="23">
        <f t="shared" si="7"/>
        <v>-878.59040296508681</v>
      </c>
      <c r="I57" s="24">
        <f t="shared" si="34"/>
        <v>0.49852999999999997</v>
      </c>
      <c r="J57" s="24">
        <f t="shared" si="36"/>
        <v>0.46455333333333337</v>
      </c>
      <c r="K57" s="24">
        <f t="shared" si="37"/>
        <v>0.55043555555555557</v>
      </c>
      <c r="L57" s="65">
        <f t="shared" si="38"/>
        <v>8.5882222222222193E-2</v>
      </c>
      <c r="M57" s="18">
        <f t="shared" si="39"/>
        <v>5.1905555555555594E-2</v>
      </c>
      <c r="N57" s="21"/>
      <c r="O57" s="36">
        <f t="shared" si="0"/>
        <v>0.99347275099704768</v>
      </c>
      <c r="P57" s="36">
        <f t="shared" si="8"/>
        <v>-1.8</v>
      </c>
      <c r="Q57" s="38"/>
      <c r="R57" s="36"/>
      <c r="S57" s="21"/>
      <c r="U57" s="23">
        <f t="shared" si="9"/>
        <v>-2005.3795311253098</v>
      </c>
      <c r="V57" s="23">
        <f t="shared" si="10"/>
        <v>-2003.0594436952665</v>
      </c>
      <c r="W57" s="24">
        <f t="shared" si="19"/>
        <v>1.5627000000000002</v>
      </c>
      <c r="X57" s="24">
        <f t="shared" si="30"/>
        <v>1.3877166666666667</v>
      </c>
      <c r="Y57" s="24">
        <f t="shared" si="31"/>
        <v>1.3306418518518521</v>
      </c>
      <c r="Z57" s="27">
        <f t="shared" si="32"/>
        <v>-5.7074814814814578E-2</v>
      </c>
      <c r="AA57" s="64">
        <f t="shared" si="33"/>
        <v>-0.23205814814814807</v>
      </c>
      <c r="AC57" s="36">
        <f t="shared" si="1"/>
        <v>0.93118301871278908</v>
      </c>
      <c r="AD57" s="36">
        <f t="shared" si="11"/>
        <v>-2.16</v>
      </c>
      <c r="AE57" s="49"/>
      <c r="AF57" s="36"/>
      <c r="AG57" s="21"/>
      <c r="AI57" s="23">
        <f t="shared" si="12"/>
        <v>-1750.1699143759238</v>
      </c>
      <c r="AJ57" s="23">
        <f t="shared" si="13"/>
        <v>-1743.2096520857945</v>
      </c>
      <c r="AK57" s="24">
        <f t="shared" si="51"/>
        <v>1.2165428571428569</v>
      </c>
      <c r="AL57" s="24">
        <f t="shared" si="44"/>
        <v>1.204234619047619</v>
      </c>
      <c r="AM57" s="24">
        <f t="shared" si="45"/>
        <v>1.0503990526455027</v>
      </c>
      <c r="AN57" s="27">
        <f t="shared" si="46"/>
        <v>-0.15383556640211626</v>
      </c>
      <c r="AO57" s="64">
        <f t="shared" si="47"/>
        <v>-0.16614380449735422</v>
      </c>
      <c r="AP57" s="21"/>
      <c r="AQ57" s="36">
        <f t="shared" si="48"/>
        <v>-0.51159007871115481</v>
      </c>
      <c r="AR57" s="36">
        <f t="shared" si="14"/>
        <v>-55.95</v>
      </c>
      <c r="AS57" s="36"/>
      <c r="AT57" s="36"/>
      <c r="AU57" s="21"/>
      <c r="AW57" s="23">
        <f t="shared" si="15"/>
        <v>-483.40217712774478</v>
      </c>
      <c r="AX57" s="23">
        <f t="shared" si="16"/>
        <v>-462.52139025735721</v>
      </c>
      <c r="AY57" s="24">
        <f t="shared" si="50"/>
        <v>0.99811524999999968</v>
      </c>
      <c r="AZ57" s="24">
        <f t="shared" si="25"/>
        <v>1.2041104202444839</v>
      </c>
      <c r="BA57" s="24">
        <f t="shared" si="26"/>
        <v>1.1008918515413109</v>
      </c>
      <c r="BB57" s="65">
        <f t="shared" si="27"/>
        <v>-0.10321856870317303</v>
      </c>
      <c r="BC57" s="18">
        <f t="shared" si="28"/>
        <v>0.10277660154131119</v>
      </c>
      <c r="BD57" s="21"/>
      <c r="BE57" s="36">
        <f t="shared" si="49"/>
        <v>0.57029338426446996</v>
      </c>
      <c r="BF57" s="36">
        <f t="shared" si="17"/>
        <v>15.9</v>
      </c>
      <c r="BG57" s="36"/>
      <c r="BH57" s="36"/>
    </row>
    <row r="58" spans="1:60" ht="15">
      <c r="A58" s="14">
        <v>2150800</v>
      </c>
      <c r="B58" s="12">
        <f t="shared" si="4"/>
        <v>-2150.8000000000002</v>
      </c>
      <c r="C58" s="12">
        <f t="shared" si="5"/>
        <v>2.0999999999999091</v>
      </c>
      <c r="D58" s="16">
        <v>0.30398999999999998</v>
      </c>
      <c r="G58" s="23">
        <f t="shared" si="6"/>
        <v>-877.81704048840572</v>
      </c>
      <c r="H58" s="23">
        <f t="shared" si="7"/>
        <v>-877.04367801172475</v>
      </c>
      <c r="I58" s="24">
        <f t="shared" si="34"/>
        <v>0.45106000000000002</v>
      </c>
      <c r="J58" s="24">
        <f t="shared" si="36"/>
        <v>0.56219333333333332</v>
      </c>
      <c r="K58" s="24">
        <f t="shared" si="37"/>
        <v>0.60700777777777781</v>
      </c>
      <c r="L58" s="65">
        <f t="shared" si="38"/>
        <v>4.481444444444449E-2</v>
      </c>
      <c r="M58" s="18">
        <f t="shared" si="39"/>
        <v>0.1559477777777778</v>
      </c>
      <c r="N58" s="21"/>
      <c r="O58" s="36">
        <f t="shared" si="0"/>
        <v>0.83436686042310304</v>
      </c>
      <c r="P58" s="36">
        <f t="shared" si="8"/>
        <v>-1.8</v>
      </c>
      <c r="Q58" s="38"/>
      <c r="R58" s="36"/>
      <c r="S58" s="21"/>
      <c r="U58" s="23">
        <f t="shared" si="9"/>
        <v>-2000.7393562652237</v>
      </c>
      <c r="V58" s="23">
        <f t="shared" si="10"/>
        <v>-1998.4192688351804</v>
      </c>
      <c r="W58" s="24">
        <f t="shared" si="19"/>
        <v>1.11555</v>
      </c>
      <c r="X58" s="24">
        <f t="shared" si="30"/>
        <v>1.2935833333333335</v>
      </c>
      <c r="Y58" s="24">
        <f t="shared" si="31"/>
        <v>1.2927446296296299</v>
      </c>
      <c r="Z58" s="27">
        <f t="shared" si="32"/>
        <v>-8.3870370370364711E-4</v>
      </c>
      <c r="AA58" s="64">
        <f t="shared" si="33"/>
        <v>0.17719462962962984</v>
      </c>
      <c r="AC58" s="36">
        <f t="shared" si="1"/>
        <v>0.47899804632289233</v>
      </c>
      <c r="AD58" s="36">
        <f t="shared" si="11"/>
        <v>-2.16</v>
      </c>
      <c r="AE58" s="49"/>
      <c r="AF58" s="36"/>
      <c r="AG58" s="21"/>
      <c r="AI58" s="23">
        <f t="shared" si="12"/>
        <v>-1736.2493897956654</v>
      </c>
      <c r="AJ58" s="23">
        <f t="shared" si="13"/>
        <v>-1729.289127505536</v>
      </c>
      <c r="AK58" s="24">
        <f t="shared" si="51"/>
        <v>1.251495</v>
      </c>
      <c r="AL58" s="24">
        <f t="shared" si="44"/>
        <v>1.2037330357142857</v>
      </c>
      <c r="AM58" s="24">
        <f t="shared" si="45"/>
        <v>1.1070281812169314</v>
      </c>
      <c r="AN58" s="27">
        <f t="shared" si="46"/>
        <v>-9.6704854497354331E-2</v>
      </c>
      <c r="AO58" s="64">
        <f t="shared" si="47"/>
        <v>-0.14446681878306866</v>
      </c>
      <c r="AP58" s="21"/>
      <c r="AQ58" s="36">
        <f t="shared" si="48"/>
        <v>0.16040143591585249</v>
      </c>
      <c r="AR58" s="36">
        <f t="shared" si="14"/>
        <v>-55.95</v>
      </c>
      <c r="AS58" s="36"/>
      <c r="AT58" s="36"/>
      <c r="AU58" s="21"/>
      <c r="AW58" s="23">
        <f t="shared" si="15"/>
        <v>-441.64060338696947</v>
      </c>
      <c r="AX58" s="23">
        <f t="shared" si="16"/>
        <v>-420.75981651658191</v>
      </c>
      <c r="AY58" s="24">
        <f t="shared" si="50"/>
        <v>1.3440913953488371</v>
      </c>
      <c r="AZ58" s="24">
        <f t="shared" si="25"/>
        <v>1.1777814575405214</v>
      </c>
      <c r="BA58" s="24">
        <f t="shared" si="26"/>
        <v>1.056512502882307</v>
      </c>
      <c r="BB58" s="65">
        <f t="shared" si="27"/>
        <v>-0.12126895465821441</v>
      </c>
      <c r="BC58" s="18">
        <f t="shared" si="28"/>
        <v>-0.28757889246653012</v>
      </c>
      <c r="BE58" s="36">
        <f t="shared" si="49"/>
        <v>-9.1142073459722694E-2</v>
      </c>
      <c r="BF58" s="36">
        <f t="shared" si="17"/>
        <v>15.9</v>
      </c>
    </row>
    <row r="59" spans="1:60" ht="15">
      <c r="A59" s="14">
        <v>2148600</v>
      </c>
      <c r="B59" s="12">
        <f t="shared" si="4"/>
        <v>-2148.6</v>
      </c>
      <c r="C59" s="12">
        <f t="shared" si="5"/>
        <v>2.2000000000002728</v>
      </c>
      <c r="D59" s="16">
        <v>0.38333</v>
      </c>
      <c r="G59" s="23">
        <f t="shared" si="6"/>
        <v>-876.27031553504366</v>
      </c>
      <c r="H59" s="23">
        <f t="shared" si="7"/>
        <v>-875.49695305836269</v>
      </c>
      <c r="I59" s="24">
        <f t="shared" si="34"/>
        <v>0.73699000000000003</v>
      </c>
      <c r="J59" s="24">
        <f t="shared" si="36"/>
        <v>0.66889333333333345</v>
      </c>
      <c r="K59" s="24">
        <f t="shared" si="37"/>
        <v>0.64734888888888886</v>
      </c>
      <c r="L59" s="65">
        <f t="shared" si="38"/>
        <v>-2.1544444444444588E-2</v>
      </c>
      <c r="M59" s="18">
        <f t="shared" si="39"/>
        <v>-8.9641111111111171E-2</v>
      </c>
      <c r="N59" s="21"/>
      <c r="O59" s="36">
        <f t="shared" si="0"/>
        <v>0.2848514429024061</v>
      </c>
      <c r="P59" s="36">
        <f t="shared" si="8"/>
        <v>-1.8</v>
      </c>
      <c r="Q59" s="38"/>
      <c r="R59" s="36"/>
      <c r="S59" s="21"/>
      <c r="U59" s="23">
        <f t="shared" si="9"/>
        <v>-1996.0991814051376</v>
      </c>
      <c r="V59" s="23">
        <f t="shared" si="10"/>
        <v>-1993.7790939750944</v>
      </c>
      <c r="W59" s="24">
        <f t="shared" si="19"/>
        <v>1.2025000000000001</v>
      </c>
      <c r="X59" s="24">
        <f t="shared" si="30"/>
        <v>1.1742277777777781</v>
      </c>
      <c r="Y59" s="24">
        <f t="shared" si="31"/>
        <v>1.2841872222222221</v>
      </c>
      <c r="Z59" s="27">
        <f t="shared" si="32"/>
        <v>0.10995944444444405</v>
      </c>
      <c r="AA59" s="64">
        <f t="shared" si="33"/>
        <v>8.1687222222222022E-2</v>
      </c>
      <c r="AC59" s="36">
        <f t="shared" si="1"/>
        <v>-0.19731543541178284</v>
      </c>
      <c r="AD59" s="36">
        <f t="shared" si="11"/>
        <v>-2.16</v>
      </c>
      <c r="AE59" s="49"/>
      <c r="AF59" s="36"/>
      <c r="AG59" s="21"/>
      <c r="AI59" s="23">
        <f t="shared" si="12"/>
        <v>-1722.3288652154069</v>
      </c>
      <c r="AJ59" s="23">
        <f t="shared" si="13"/>
        <v>-1715.3686029252776</v>
      </c>
      <c r="AK59" s="24">
        <f t="shared" si="51"/>
        <v>1.1431612499999999</v>
      </c>
      <c r="AL59" s="24">
        <f t="shared" si="44"/>
        <v>1.1160020833333333</v>
      </c>
      <c r="AM59" s="24">
        <f t="shared" si="45"/>
        <v>1.0963044034391531</v>
      </c>
      <c r="AN59" s="27">
        <f t="shared" si="46"/>
        <v>-1.9697679894180142E-2</v>
      </c>
      <c r="AO59" s="64">
        <f t="shared" si="47"/>
        <v>-4.6856846560846765E-2</v>
      </c>
      <c r="AP59" s="21"/>
      <c r="AQ59" s="36">
        <f t="shared" si="48"/>
        <v>0.75733933601442072</v>
      </c>
      <c r="AR59" s="36">
        <f t="shared" si="14"/>
        <v>-55.95</v>
      </c>
      <c r="AS59" s="36"/>
      <c r="AT59" s="36"/>
      <c r="AU59" s="21"/>
      <c r="AW59" s="23">
        <f t="shared" si="15"/>
        <v>-399.87902964619417</v>
      </c>
      <c r="AX59" s="23">
        <f t="shared" si="16"/>
        <v>-378.9982427758066</v>
      </c>
      <c r="AY59" s="24">
        <f t="shared" si="50"/>
        <v>1.1911377272727275</v>
      </c>
      <c r="AZ59" s="24">
        <f t="shared" si="25"/>
        <v>1.2177222499134028</v>
      </c>
      <c r="BA59" s="24">
        <f t="shared" si="26"/>
        <v>1.0380598357939665</v>
      </c>
      <c r="BB59" s="65">
        <f t="shared" si="27"/>
        <v>-0.17966241411943629</v>
      </c>
      <c r="BC59" s="18">
        <f t="shared" si="28"/>
        <v>-0.15307789147876094</v>
      </c>
      <c r="BE59" s="36">
        <f t="shared" si="49"/>
        <v>-0.70993114208079511</v>
      </c>
      <c r="BF59" s="36">
        <f t="shared" si="17"/>
        <v>15.9</v>
      </c>
    </row>
    <row r="60" spans="1:60" ht="15">
      <c r="A60" s="14">
        <v>2146400</v>
      </c>
      <c r="B60" s="12">
        <f t="shared" si="4"/>
        <v>-2146.4</v>
      </c>
      <c r="C60" s="12">
        <f t="shared" si="5"/>
        <v>2.1999999999998181</v>
      </c>
      <c r="D60" s="16">
        <v>0.36053000000000002</v>
      </c>
      <c r="G60" s="23">
        <f t="shared" si="6"/>
        <v>-874.72359058168161</v>
      </c>
      <c r="H60" s="23">
        <f t="shared" si="7"/>
        <v>-873.95022810500063</v>
      </c>
      <c r="I60" s="24">
        <f t="shared" si="34"/>
        <v>0.81862999999999997</v>
      </c>
      <c r="J60" s="24">
        <f t="shared" si="36"/>
        <v>0.80690000000000006</v>
      </c>
      <c r="K60" s="24">
        <f t="shared" si="37"/>
        <v>0.70875222222222212</v>
      </c>
      <c r="L60" s="65">
        <f t="shared" si="38"/>
        <v>-9.8147777777777945E-2</v>
      </c>
      <c r="M60" s="18">
        <f t="shared" si="39"/>
        <v>-0.10987777777777785</v>
      </c>
      <c r="N60" s="21"/>
      <c r="O60" s="36">
        <f t="shared" si="0"/>
        <v>-0.39794913052344416</v>
      </c>
      <c r="P60" s="36">
        <f t="shared" si="8"/>
        <v>-1.8</v>
      </c>
      <c r="Q60" s="38"/>
      <c r="R60" s="36"/>
      <c r="S60" s="21"/>
      <c r="U60" s="23">
        <f t="shared" si="9"/>
        <v>-1991.4590065450516</v>
      </c>
      <c r="V60" s="23">
        <f t="shared" si="10"/>
        <v>-1989.1389191150083</v>
      </c>
      <c r="W60" s="24">
        <f t="shared" si="19"/>
        <v>1.2046333333333334</v>
      </c>
      <c r="X60" s="24">
        <f t="shared" si="30"/>
        <v>1.0709255555555555</v>
      </c>
      <c r="Y60" s="24">
        <f t="shared" si="31"/>
        <v>1.2609927777777779</v>
      </c>
      <c r="Z60" s="27">
        <f t="shared" si="32"/>
        <v>0.19006722222222239</v>
      </c>
      <c r="AA60" s="64">
        <f t="shared" si="33"/>
        <v>5.6359444444444406E-2</v>
      </c>
      <c r="AC60" s="36">
        <f t="shared" si="1"/>
        <v>-0.78130283200049189</v>
      </c>
      <c r="AD60" s="36">
        <f t="shared" si="11"/>
        <v>-2.16</v>
      </c>
      <c r="AE60" s="49"/>
      <c r="AF60" s="36"/>
      <c r="AG60" s="21"/>
      <c r="AI60" s="23">
        <f t="shared" si="12"/>
        <v>-1708.4083406351485</v>
      </c>
      <c r="AJ60" s="23">
        <f t="shared" si="13"/>
        <v>-1701.4480783450192</v>
      </c>
      <c r="AK60" s="24">
        <f t="shared" si="51"/>
        <v>0.95335000000000003</v>
      </c>
      <c r="AL60" s="24">
        <f t="shared" si="44"/>
        <v>1.0582176388888886</v>
      </c>
      <c r="AM60" s="24">
        <f t="shared" si="45"/>
        <v>1.0766404528218692</v>
      </c>
      <c r="AN60" s="27">
        <f t="shared" si="46"/>
        <v>1.8422813932980509E-2</v>
      </c>
      <c r="AO60" s="64">
        <f t="shared" si="47"/>
        <v>0.12329045282186912</v>
      </c>
      <c r="AP60" s="21"/>
      <c r="AQ60" s="36">
        <f t="shared" si="48"/>
        <v>0.99990974390268961</v>
      </c>
      <c r="AR60" s="36">
        <f t="shared" si="14"/>
        <v>-55.95</v>
      </c>
      <c r="AS60" s="36"/>
      <c r="AT60" s="36"/>
      <c r="AU60" s="21"/>
      <c r="AW60" s="23">
        <f t="shared" si="15"/>
        <v>-358.11745590541886</v>
      </c>
      <c r="AX60" s="23">
        <f t="shared" si="16"/>
        <v>-337.2366690350313</v>
      </c>
      <c r="AY60" s="24">
        <f t="shared" si="50"/>
        <v>1.1179376271186439</v>
      </c>
      <c r="AZ60" s="24">
        <f t="shared" si="25"/>
        <v>1.0306223224315325</v>
      </c>
      <c r="BA60" s="24">
        <f t="shared" si="26"/>
        <v>1.0321488445085631</v>
      </c>
      <c r="BB60" s="65">
        <f t="shared" si="27"/>
        <v>1.5265220770306343E-3</v>
      </c>
      <c r="BC60" s="18">
        <f t="shared" si="28"/>
        <v>-8.5788782610080716E-2</v>
      </c>
      <c r="BE60" s="36">
        <f t="shared" si="49"/>
        <v>-0.99653553931648287</v>
      </c>
      <c r="BF60" s="36">
        <f t="shared" si="17"/>
        <v>15.9</v>
      </c>
    </row>
    <row r="61" spans="1:60" ht="15">
      <c r="A61" s="14">
        <v>2144300</v>
      </c>
      <c r="B61" s="12">
        <f t="shared" si="4"/>
        <v>-2144.3000000000002</v>
      </c>
      <c r="C61" s="12">
        <f t="shared" si="5"/>
        <v>2.0999999999999091</v>
      </c>
      <c r="D61" s="16">
        <v>0.14998</v>
      </c>
      <c r="G61" s="23">
        <f t="shared" si="6"/>
        <v>-873.17686562831955</v>
      </c>
      <c r="H61" s="23">
        <f t="shared" si="7"/>
        <v>-872.40350315163857</v>
      </c>
      <c r="I61" s="24">
        <f t="shared" si="34"/>
        <v>0.86507999999999996</v>
      </c>
      <c r="J61" s="24">
        <f t="shared" si="36"/>
        <v>0.83673666666666657</v>
      </c>
      <c r="K61" s="24">
        <f t="shared" si="37"/>
        <v>0.77012888888888886</v>
      </c>
      <c r="L61" s="65">
        <f t="shared" si="38"/>
        <v>-6.660777777777771E-2</v>
      </c>
      <c r="M61" s="18">
        <f t="shared" si="39"/>
        <v>-9.4951111111111097E-2</v>
      </c>
      <c r="N61" s="21"/>
      <c r="O61" s="36">
        <f t="shared" si="0"/>
        <v>-0.89454488306546576</v>
      </c>
      <c r="P61" s="36">
        <f t="shared" si="8"/>
        <v>-1.8</v>
      </c>
      <c r="Q61" s="38"/>
      <c r="R61" s="36"/>
      <c r="S61" s="21"/>
      <c r="U61" s="23">
        <f t="shared" si="9"/>
        <v>-1986.8188316849655</v>
      </c>
      <c r="V61" s="23">
        <f t="shared" si="10"/>
        <v>-1984.4987442549223</v>
      </c>
      <c r="W61" s="24">
        <f t="shared" si="19"/>
        <v>0.80564333333333327</v>
      </c>
      <c r="X61" s="24">
        <f t="shared" si="30"/>
        <v>1.0444505555555557</v>
      </c>
      <c r="Y61" s="24">
        <f t="shared" si="31"/>
        <v>1.1706877777777778</v>
      </c>
      <c r="Z61" s="27">
        <f t="shared" si="32"/>
        <v>0.12623722222222211</v>
      </c>
      <c r="AA61" s="64">
        <f t="shared" si="33"/>
        <v>0.3650444444444445</v>
      </c>
      <c r="AC61" s="36">
        <f t="shared" si="1"/>
        <v>-0.99970995028242671</v>
      </c>
      <c r="AD61" s="36">
        <f t="shared" si="11"/>
        <v>-2.16</v>
      </c>
      <c r="AE61" s="49"/>
      <c r="AF61" s="36"/>
      <c r="AG61" s="21"/>
      <c r="AI61" s="23">
        <f t="shared" si="12"/>
        <v>-1694.4878160548901</v>
      </c>
      <c r="AJ61" s="23">
        <f t="shared" si="13"/>
        <v>-1687.5275537647608</v>
      </c>
      <c r="AK61" s="24">
        <f t="shared" si="51"/>
        <v>1.0781416666666666</v>
      </c>
      <c r="AL61" s="24">
        <f t="shared" si="44"/>
        <v>1.0202481746031746</v>
      </c>
      <c r="AM61" s="24">
        <f t="shared" si="45"/>
        <v>1.0585756194885363</v>
      </c>
      <c r="AN61" s="27">
        <f t="shared" si="46"/>
        <v>3.8327444885361661E-2</v>
      </c>
      <c r="AO61" s="64">
        <f t="shared" si="47"/>
        <v>-1.9566047178130264E-2</v>
      </c>
      <c r="AP61" s="21"/>
      <c r="AQ61" s="36">
        <f t="shared" si="48"/>
        <v>0.77461126985993156</v>
      </c>
      <c r="AR61" s="36">
        <f t="shared" si="14"/>
        <v>-55.95</v>
      </c>
      <c r="AS61" s="36"/>
      <c r="AT61" s="36"/>
      <c r="AU61" s="21"/>
      <c r="AW61" s="23">
        <f t="shared" si="15"/>
        <v>-316.35588216464356</v>
      </c>
      <c r="AX61" s="23">
        <f t="shared" si="16"/>
        <v>-295.47509529425599</v>
      </c>
      <c r="AY61" s="24">
        <f t="shared" si="50"/>
        <v>0.78279161290322619</v>
      </c>
      <c r="AZ61" s="24">
        <f t="shared" si="25"/>
        <v>0.91836974667395666</v>
      </c>
      <c r="BA61" s="24">
        <f t="shared" si="26"/>
        <v>0.99004311687323565</v>
      </c>
      <c r="BB61" s="65">
        <f t="shared" si="27"/>
        <v>7.1673370199278996E-2</v>
      </c>
      <c r="BC61" s="18">
        <f t="shared" si="28"/>
        <v>0.20725150397000947</v>
      </c>
      <c r="BE61" s="36">
        <f t="shared" si="49"/>
        <v>-0.81684988244713685</v>
      </c>
      <c r="BF61" s="36">
        <f t="shared" si="17"/>
        <v>15.9</v>
      </c>
    </row>
    <row r="62" spans="1:60" ht="15">
      <c r="A62" s="14">
        <v>2142000</v>
      </c>
      <c r="B62" s="12">
        <f t="shared" si="4"/>
        <v>-2142</v>
      </c>
      <c r="C62" s="12">
        <f t="shared" si="5"/>
        <v>2.3000000000001819</v>
      </c>
      <c r="D62" s="16">
        <v>0.38113999999999998</v>
      </c>
      <c r="G62" s="23">
        <f t="shared" si="6"/>
        <v>-871.63014067495749</v>
      </c>
      <c r="H62" s="23">
        <f t="shared" si="7"/>
        <v>-870.85677819827652</v>
      </c>
      <c r="I62" s="24">
        <f t="shared" si="34"/>
        <v>0.82650000000000001</v>
      </c>
      <c r="J62" s="24">
        <f t="shared" si="36"/>
        <v>0.84670666666666661</v>
      </c>
      <c r="K62" s="24">
        <f t="shared" si="37"/>
        <v>0.82534111111111119</v>
      </c>
      <c r="L62" s="65">
        <f t="shared" si="38"/>
        <v>-2.1365555555555416E-2</v>
      </c>
      <c r="M62" s="18">
        <f t="shared" si="39"/>
        <v>-1.1588888888888205E-3</v>
      </c>
      <c r="N62" s="21"/>
      <c r="O62" s="36">
        <f t="shared" si="0"/>
        <v>-0.97257314306215303</v>
      </c>
      <c r="P62" s="36">
        <f t="shared" si="8"/>
        <v>-1.8</v>
      </c>
      <c r="Q62" s="38"/>
      <c r="R62" s="36"/>
      <c r="S62" s="21"/>
      <c r="U62" s="23">
        <f t="shared" si="9"/>
        <v>-1982.1786568248795</v>
      </c>
      <c r="V62" s="23">
        <f t="shared" si="10"/>
        <v>-1979.8585693948362</v>
      </c>
      <c r="W62" s="24">
        <f t="shared" si="19"/>
        <v>1.123075</v>
      </c>
      <c r="X62" s="24">
        <f t="shared" si="30"/>
        <v>1.1273172222222223</v>
      </c>
      <c r="Y62" s="24">
        <f t="shared" si="31"/>
        <v>1.0296518518518518</v>
      </c>
      <c r="Z62" s="27">
        <f t="shared" si="32"/>
        <v>-9.7665370370370486E-2</v>
      </c>
      <c r="AA62" s="64">
        <f t="shared" si="33"/>
        <v>-9.3423148148148227E-2</v>
      </c>
      <c r="AC62" s="36">
        <f t="shared" si="1"/>
        <v>-0.75034167228873305</v>
      </c>
      <c r="AD62" s="36">
        <f t="shared" si="11"/>
        <v>-2.16</v>
      </c>
      <c r="AE62" s="49"/>
      <c r="AF62" s="36"/>
      <c r="AG62" s="21"/>
      <c r="AI62" s="23">
        <f t="shared" si="12"/>
        <v>-1680.5672914746317</v>
      </c>
      <c r="AJ62" s="23">
        <f t="shared" si="13"/>
        <v>-1673.6070291845024</v>
      </c>
      <c r="AK62" s="24">
        <f t="shared" si="51"/>
        <v>1.0292528571428572</v>
      </c>
      <c r="AL62" s="24">
        <f t="shared" si="44"/>
        <v>1.0322548412698414</v>
      </c>
      <c r="AM62" s="24">
        <f t="shared" si="45"/>
        <v>1.0473168575837741</v>
      </c>
      <c r="AN62" s="27">
        <f t="shared" si="46"/>
        <v>1.506201631393278E-2</v>
      </c>
      <c r="AO62" s="64">
        <f t="shared" si="47"/>
        <v>1.8064000440916939E-2</v>
      </c>
      <c r="AP62" s="21"/>
      <c r="AQ62" s="36">
        <f t="shared" si="48"/>
        <v>0.18686357380436885</v>
      </c>
      <c r="AR62" s="36">
        <f t="shared" si="14"/>
        <v>-55.95</v>
      </c>
      <c r="AS62" s="36"/>
      <c r="AT62" s="36"/>
      <c r="AU62" s="21"/>
      <c r="AW62" s="23">
        <f t="shared" si="15"/>
        <v>-274.59430842386826</v>
      </c>
      <c r="AX62" s="23">
        <f t="shared" si="16"/>
        <v>-253.71352155348069</v>
      </c>
      <c r="AY62" s="24">
        <f t="shared" si="50"/>
        <v>0.85437999999999992</v>
      </c>
      <c r="AZ62" s="24">
        <f t="shared" si="25"/>
        <v>0.86492543959519308</v>
      </c>
      <c r="BA62" s="24">
        <f t="shared" si="26"/>
        <v>0.96981192242879111</v>
      </c>
      <c r="BB62" s="65">
        <f t="shared" si="27"/>
        <v>0.10488648283359803</v>
      </c>
      <c r="BC62" s="18">
        <f t="shared" si="28"/>
        <v>0.11543192242879119</v>
      </c>
      <c r="BE62" s="36">
        <f t="shared" si="49"/>
        <v>-0.25495108730555605</v>
      </c>
      <c r="BF62" s="36">
        <f t="shared" si="17"/>
        <v>15.9</v>
      </c>
    </row>
    <row r="63" spans="1:60" ht="15">
      <c r="A63" s="14">
        <v>2140100</v>
      </c>
      <c r="B63" s="12">
        <f t="shared" si="4"/>
        <v>-2140.1</v>
      </c>
      <c r="C63" s="12">
        <f t="shared" si="5"/>
        <v>1.9000000000000909</v>
      </c>
      <c r="D63" s="16">
        <v>0.65961999999999998</v>
      </c>
      <c r="G63" s="23">
        <f t="shared" si="6"/>
        <v>-870.08341572159543</v>
      </c>
      <c r="H63" s="23">
        <f t="shared" si="7"/>
        <v>-869.31005324491446</v>
      </c>
      <c r="I63" s="24">
        <f t="shared" si="34"/>
        <v>0.84853999999999996</v>
      </c>
      <c r="J63" s="24">
        <f t="shared" si="36"/>
        <v>0.85480333333333336</v>
      </c>
      <c r="K63" s="24">
        <f t="shared" si="37"/>
        <v>0.88187333333333351</v>
      </c>
      <c r="L63" s="65">
        <f t="shared" si="38"/>
        <v>2.7070000000000149E-2</v>
      </c>
      <c r="M63" s="18">
        <f t="shared" si="39"/>
        <v>3.3333333333333548E-2</v>
      </c>
      <c r="N63" s="21"/>
      <c r="O63" s="36">
        <f t="shared" si="0"/>
        <v>-0.59552362047354979</v>
      </c>
      <c r="P63" s="36">
        <f t="shared" si="8"/>
        <v>-1.8</v>
      </c>
      <c r="Q63" s="38"/>
      <c r="R63" s="36"/>
      <c r="S63" s="21"/>
      <c r="U63" s="23">
        <f t="shared" si="9"/>
        <v>-1977.5384819647934</v>
      </c>
      <c r="V63" s="23">
        <f t="shared" si="10"/>
        <v>-1975.2183945347501</v>
      </c>
      <c r="W63" s="24">
        <f t="shared" si="19"/>
        <v>1.4532333333333334</v>
      </c>
      <c r="X63" s="24">
        <f t="shared" si="30"/>
        <v>1.3243361111111112</v>
      </c>
      <c r="Y63" s="24">
        <f t="shared" si="31"/>
        <v>0.92743851851851844</v>
      </c>
      <c r="Z63" s="27">
        <f t="shared" si="32"/>
        <v>-0.39689759259259272</v>
      </c>
      <c r="AA63" s="64">
        <f t="shared" si="33"/>
        <v>-0.52579481481481494</v>
      </c>
      <c r="AC63" s="36">
        <f t="shared" si="1"/>
        <v>-0.14988018671235825</v>
      </c>
      <c r="AD63" s="36">
        <f t="shared" si="11"/>
        <v>-2.16</v>
      </c>
      <c r="AE63" s="49"/>
      <c r="AF63" s="36"/>
      <c r="AG63" s="21"/>
      <c r="AI63" s="23">
        <f t="shared" si="12"/>
        <v>-1666.6467668943733</v>
      </c>
      <c r="AJ63" s="23">
        <f t="shared" si="13"/>
        <v>-1659.686504604244</v>
      </c>
      <c r="AK63" s="24">
        <f t="shared" si="51"/>
        <v>0.98936999999999997</v>
      </c>
      <c r="AL63" s="24">
        <f t="shared" si="44"/>
        <v>0.96746910052910062</v>
      </c>
      <c r="AM63" s="24">
        <f t="shared" si="45"/>
        <v>1.0566063020282188</v>
      </c>
      <c r="AN63" s="27">
        <f t="shared" si="46"/>
        <v>8.913720149911819E-2</v>
      </c>
      <c r="AO63" s="64">
        <f t="shared" si="47"/>
        <v>6.7236302028218842E-2</v>
      </c>
      <c r="AP63" s="21"/>
      <c r="AQ63" s="36">
        <f t="shared" si="48"/>
        <v>-0.48831966519153042</v>
      </c>
      <c r="AR63" s="36">
        <f t="shared" si="14"/>
        <v>-55.95</v>
      </c>
      <c r="AS63" s="36"/>
      <c r="AT63" s="36"/>
      <c r="AU63" s="21"/>
      <c r="AW63" s="23">
        <f t="shared" si="15"/>
        <v>-232.83273468309295</v>
      </c>
      <c r="AX63" s="23">
        <f t="shared" si="16"/>
        <v>-211.95194781270538</v>
      </c>
      <c r="AY63" s="24">
        <f t="shared" si="50"/>
        <v>0.95760470588235314</v>
      </c>
      <c r="AZ63" s="24">
        <f t="shared" si="25"/>
        <v>0.86171379084967314</v>
      </c>
      <c r="BA63" s="24">
        <f t="shared" si="26"/>
        <v>0.91193517016780923</v>
      </c>
      <c r="BB63" s="65">
        <f t="shared" si="27"/>
        <v>5.0221379318136083E-2</v>
      </c>
      <c r="BC63" s="18">
        <f t="shared" si="28"/>
        <v>-4.5669535714543907E-2</v>
      </c>
      <c r="BE63" s="36">
        <f t="shared" si="49"/>
        <v>0.42624215505201057</v>
      </c>
      <c r="BF63" s="36">
        <f t="shared" si="17"/>
        <v>15.9</v>
      </c>
    </row>
    <row r="64" spans="1:60" ht="15">
      <c r="A64" s="14">
        <v>2137900</v>
      </c>
      <c r="B64" s="12">
        <f t="shared" si="4"/>
        <v>-2137.9</v>
      </c>
      <c r="C64" s="12">
        <f t="shared" si="5"/>
        <v>2.1999999999998181</v>
      </c>
      <c r="D64" s="16">
        <v>0.67381000000000002</v>
      </c>
      <c r="G64" s="23">
        <f t="shared" si="6"/>
        <v>-868.53669076823337</v>
      </c>
      <c r="H64" s="23">
        <f t="shared" si="7"/>
        <v>-867.7633282915524</v>
      </c>
      <c r="I64" s="24">
        <f t="shared" si="34"/>
        <v>0.88936999999999999</v>
      </c>
      <c r="J64" s="24">
        <f t="shared" si="36"/>
        <v>0.91145666666666658</v>
      </c>
      <c r="K64" s="24">
        <f t="shared" si="37"/>
        <v>0.91674111111111123</v>
      </c>
      <c r="L64" s="65">
        <f t="shared" si="38"/>
        <v>5.284444444444647E-3</v>
      </c>
      <c r="M64" s="18">
        <f t="shared" si="39"/>
        <v>2.7371111111111235E-2</v>
      </c>
      <c r="N64" s="21"/>
      <c r="O64" s="36">
        <f t="shared" si="0"/>
        <v>6.01780226423555E-2</v>
      </c>
      <c r="P64" s="36">
        <f t="shared" si="8"/>
        <v>-1.8</v>
      </c>
      <c r="Q64" s="38"/>
      <c r="R64" s="36"/>
      <c r="S64" s="21"/>
      <c r="U64" s="23">
        <f t="shared" si="9"/>
        <v>-1972.8983071047073</v>
      </c>
      <c r="V64" s="23">
        <f t="shared" si="10"/>
        <v>-1970.5782196746641</v>
      </c>
      <c r="W64" s="24">
        <f t="shared" si="19"/>
        <v>1.3966999999999998</v>
      </c>
      <c r="X64" s="24">
        <f t="shared" si="30"/>
        <v>1.1740294444444446</v>
      </c>
      <c r="Y64" s="24">
        <f t="shared" si="31"/>
        <v>0.87925074074074094</v>
      </c>
      <c r="Z64" s="27">
        <f t="shared" si="32"/>
        <v>-0.29477870370370363</v>
      </c>
      <c r="AA64" s="64">
        <f t="shared" si="33"/>
        <v>-0.51744925925925889</v>
      </c>
      <c r="AC64" s="36">
        <f t="shared" si="1"/>
        <v>0.52071190395945632</v>
      </c>
      <c r="AD64" s="36">
        <f t="shared" si="11"/>
        <v>-2.16</v>
      </c>
      <c r="AE64" s="49"/>
      <c r="AF64" s="36"/>
      <c r="AG64" s="21"/>
      <c r="AI64" s="23">
        <f t="shared" si="12"/>
        <v>-1652.7262423141149</v>
      </c>
      <c r="AJ64" s="23">
        <f t="shared" si="13"/>
        <v>-1645.7659800239855</v>
      </c>
      <c r="AK64" s="24">
        <f t="shared" si="51"/>
        <v>0.88378444444444448</v>
      </c>
      <c r="AL64" s="24">
        <f t="shared" si="44"/>
        <v>0.95174564814814799</v>
      </c>
      <c r="AM64" s="24">
        <f t="shared" si="45"/>
        <v>1.0024328298059964</v>
      </c>
      <c r="AN64" s="27">
        <f t="shared" si="46"/>
        <v>5.0687181657848357E-2</v>
      </c>
      <c r="AO64" s="64">
        <f t="shared" si="47"/>
        <v>0.11864838536155187</v>
      </c>
      <c r="AP64" s="21"/>
      <c r="AQ64" s="36">
        <f t="shared" si="48"/>
        <v>-0.93501270577577178</v>
      </c>
      <c r="AR64" s="36">
        <f t="shared" si="14"/>
        <v>-55.95</v>
      </c>
      <c r="AS64" s="36"/>
      <c r="AT64" s="36"/>
      <c r="AU64" s="21"/>
      <c r="AW64" s="23">
        <f t="shared" si="15"/>
        <v>-191.07116094231765</v>
      </c>
      <c r="AX64" s="63">
        <f t="shared" si="16"/>
        <v>-170.19037407193008</v>
      </c>
      <c r="AY64" s="24">
        <f t="shared" si="50"/>
        <v>0.77315666666666649</v>
      </c>
      <c r="AZ64" s="24">
        <f t="shared" si="25"/>
        <v>0.87397814640522864</v>
      </c>
      <c r="BA64" s="24">
        <f t="shared" si="26"/>
        <v>0.9181150431176649</v>
      </c>
      <c r="BB64" s="65">
        <f t="shared" si="27"/>
        <v>4.4136896712436258E-2</v>
      </c>
      <c r="BC64" s="18">
        <f t="shared" si="28"/>
        <v>0.14495837645099841</v>
      </c>
      <c r="BE64" s="36">
        <f t="shared" si="49"/>
        <v>0.90799195590685766</v>
      </c>
      <c r="BF64" s="36">
        <f t="shared" si="17"/>
        <v>15.9</v>
      </c>
    </row>
    <row r="65" spans="1:58" ht="15">
      <c r="A65" s="14">
        <v>2135700</v>
      </c>
      <c r="B65" s="12">
        <f t="shared" si="4"/>
        <v>-2135.6999999999998</v>
      </c>
      <c r="C65" s="12">
        <f t="shared" si="5"/>
        <v>2.2000000000002728</v>
      </c>
      <c r="D65" s="16">
        <v>0.67742999999999998</v>
      </c>
      <c r="G65" s="23">
        <f t="shared" si="6"/>
        <v>-866.98996581487131</v>
      </c>
      <c r="H65" s="23">
        <f t="shared" si="7"/>
        <v>-866.21660333819034</v>
      </c>
      <c r="I65" s="24">
        <f t="shared" si="34"/>
        <v>0.99646000000000001</v>
      </c>
      <c r="J65" s="24">
        <f t="shared" si="36"/>
        <v>0.9604233333333333</v>
      </c>
      <c r="K65" s="24">
        <f t="shared" si="37"/>
        <v>0.92764555555555561</v>
      </c>
      <c r="L65" s="65">
        <f t="shared" si="38"/>
        <v>-3.2777777777777684E-2</v>
      </c>
      <c r="M65" s="18">
        <f t="shared" si="39"/>
        <v>-6.88144444444444E-2</v>
      </c>
      <c r="N65" s="21"/>
      <c r="O65" s="36">
        <f t="shared" si="0"/>
        <v>0.68772170015976675</v>
      </c>
      <c r="P65" s="36">
        <f t="shared" si="8"/>
        <v>-1.8</v>
      </c>
      <c r="Q65" s="38"/>
      <c r="R65" s="36"/>
      <c r="S65" s="21"/>
      <c r="U65" s="23">
        <f t="shared" si="9"/>
        <v>-1968.2581322446213</v>
      </c>
      <c r="V65" s="23">
        <f t="shared" si="10"/>
        <v>-1965.938044814578</v>
      </c>
      <c r="W65" s="24">
        <f t="shared" si="19"/>
        <v>0.67215500000000006</v>
      </c>
      <c r="X65" s="24">
        <f t="shared" si="30"/>
        <v>0.78741055555555561</v>
      </c>
      <c r="Y65" s="24">
        <f t="shared" si="31"/>
        <v>0.85416703703703722</v>
      </c>
      <c r="Z65" s="27">
        <f t="shared" si="32"/>
        <v>6.6756481481481611E-2</v>
      </c>
      <c r="AA65" s="64">
        <f t="shared" si="33"/>
        <v>0.18201203703703717</v>
      </c>
      <c r="AC65" s="36">
        <f t="shared" si="1"/>
        <v>0.9476571077004573</v>
      </c>
      <c r="AD65" s="36">
        <f t="shared" si="11"/>
        <v>-2.16</v>
      </c>
      <c r="AE65" s="49"/>
      <c r="AF65" s="36"/>
      <c r="AG65" s="21"/>
      <c r="AI65" s="23">
        <f t="shared" si="12"/>
        <v>-1638.8057177338565</v>
      </c>
      <c r="AJ65" s="23">
        <f t="shared" si="13"/>
        <v>-1631.8454554437271</v>
      </c>
      <c r="AK65" s="24">
        <f t="shared" si="51"/>
        <v>0.98208249999999997</v>
      </c>
      <c r="AL65" s="24">
        <f t="shared" si="44"/>
        <v>0.99369364814814831</v>
      </c>
      <c r="AM65" s="24">
        <f t="shared" si="45"/>
        <v>0.9849245758377424</v>
      </c>
      <c r="AN65" s="27">
        <f t="shared" si="46"/>
        <v>-8.7690723104059121E-3</v>
      </c>
      <c r="AO65" s="64">
        <f t="shared" si="47"/>
        <v>2.8420758377424304E-3</v>
      </c>
      <c r="AP65" s="21"/>
      <c r="AQ65" s="36">
        <f t="shared" si="48"/>
        <v>-0.94420290981880284</v>
      </c>
      <c r="AR65" s="36">
        <f t="shared" si="14"/>
        <v>-55.95</v>
      </c>
      <c r="AS65" s="36"/>
      <c r="AT65" s="36"/>
      <c r="AU65" s="21"/>
      <c r="AW65" s="23">
        <f t="shared" si="15"/>
        <v>-149.30958720154234</v>
      </c>
      <c r="AX65" s="23">
        <f t="shared" si="16"/>
        <v>-128.42880033115478</v>
      </c>
      <c r="AY65" s="24">
        <f t="shared" si="50"/>
        <v>0.89117306666666651</v>
      </c>
      <c r="AZ65" s="24"/>
      <c r="BA65" s="24"/>
      <c r="BB65" s="27"/>
      <c r="BC65" s="18"/>
      <c r="BE65" s="36">
        <f t="shared" si="49"/>
        <v>0.96488222938635082</v>
      </c>
      <c r="BF65" s="36">
        <f t="shared" si="17"/>
        <v>15.9</v>
      </c>
    </row>
    <row r="66" spans="1:58" ht="15">
      <c r="A66" s="14">
        <v>2133400</v>
      </c>
      <c r="B66" s="12">
        <f t="shared" si="4"/>
        <v>-2133.4</v>
      </c>
      <c r="C66" s="12">
        <f t="shared" si="5"/>
        <v>2.2999999999997272</v>
      </c>
      <c r="D66" s="16">
        <v>0.59828999999999999</v>
      </c>
      <c r="G66" s="23">
        <f t="shared" si="6"/>
        <v>-865.44324086150925</v>
      </c>
      <c r="H66" s="23">
        <f t="shared" si="7"/>
        <v>-864.66987838482828</v>
      </c>
      <c r="I66" s="24">
        <f t="shared" si="34"/>
        <v>0.99543999999999999</v>
      </c>
      <c r="J66" s="24">
        <f t="shared" si="36"/>
        <v>0.98391666666666666</v>
      </c>
      <c r="K66" s="24">
        <f t="shared" si="37"/>
        <v>0.93671333333333329</v>
      </c>
      <c r="L66" s="65">
        <f t="shared" si="38"/>
        <v>-4.7203333333333375E-2</v>
      </c>
      <c r="M66" s="18">
        <f t="shared" si="39"/>
        <v>-5.8726666666666705E-2</v>
      </c>
      <c r="N66" s="21"/>
      <c r="O66" s="36">
        <f t="shared" ref="O66:O129" si="52" xml:space="preserve"> SIN((2*PI()*(H66+P66)/13.9205245802584) + 2.989911921)</f>
        <v>0.99347275099705168</v>
      </c>
      <c r="P66" s="36">
        <f t="shared" si="8"/>
        <v>-1.8</v>
      </c>
      <c r="Q66" s="38"/>
      <c r="R66" s="36"/>
      <c r="S66" s="21"/>
      <c r="U66" s="23">
        <f t="shared" si="9"/>
        <v>-1963.6179573845352</v>
      </c>
      <c r="V66" s="23">
        <f t="shared" si="10"/>
        <v>-1961.2978699544919</v>
      </c>
      <c r="W66" s="24">
        <f t="shared" si="19"/>
        <v>0.29337666666666667</v>
      </c>
      <c r="X66" s="24">
        <f t="shared" si="30"/>
        <v>0.38705388888888886</v>
      </c>
      <c r="Y66" s="24">
        <f t="shared" si="31"/>
        <v>0.92529000000000017</v>
      </c>
      <c r="Z66" s="27">
        <f t="shared" si="32"/>
        <v>0.53823611111111136</v>
      </c>
      <c r="AA66" s="64">
        <f t="shared" si="33"/>
        <v>0.63191333333333355</v>
      </c>
      <c r="AC66" s="36">
        <f t="shared" ref="AC66:AC129" si="53" xml:space="preserve"> SIN((2*PI()*(V66+AD66)/41.7615737407753) + 2.043834879)</f>
        <v>0.93118301871281772</v>
      </c>
      <c r="AD66" s="36">
        <f t="shared" si="11"/>
        <v>-2.16</v>
      </c>
      <c r="AE66" s="49"/>
      <c r="AF66" s="36"/>
      <c r="AG66" s="21"/>
      <c r="AI66" s="23">
        <f t="shared" si="12"/>
        <v>-1624.885193153598</v>
      </c>
      <c r="AJ66" s="23">
        <f t="shared" si="13"/>
        <v>-1617.9249308634687</v>
      </c>
      <c r="AK66" s="24">
        <f t="shared" si="51"/>
        <v>1.1152140000000001</v>
      </c>
      <c r="AL66" s="24">
        <f t="shared" si="44"/>
        <v>1.1441321666666668</v>
      </c>
      <c r="AM66" s="24">
        <f t="shared" si="45"/>
        <v>0.99639105731922384</v>
      </c>
      <c r="AN66" s="27">
        <f t="shared" si="46"/>
        <v>-0.147741109347443</v>
      </c>
      <c r="AO66" s="64">
        <f t="shared" si="47"/>
        <v>-0.11882294268077631</v>
      </c>
      <c r="AP66" s="21"/>
      <c r="AQ66" s="36">
        <f t="shared" ref="AQ66:AQ97" si="54">SIN((2*PI()*(AJ66+AR66)/125.284721222326)+1.728475865)</f>
        <v>-0.51159007871114881</v>
      </c>
      <c r="AR66" s="36">
        <f t="shared" si="14"/>
        <v>-55.95</v>
      </c>
      <c r="AS66" s="36"/>
      <c r="AT66" s="36"/>
      <c r="AU66" s="21"/>
      <c r="AW66" s="23">
        <f t="shared" si="15"/>
        <v>-107.54801346076704</v>
      </c>
      <c r="AX66" s="23">
        <f t="shared" si="16"/>
        <v>-86.667226590379471</v>
      </c>
      <c r="AY66" s="24">
        <f t="shared" si="50"/>
        <v>0.8160345</v>
      </c>
      <c r="AZ66" s="24"/>
      <c r="BA66" s="24"/>
      <c r="BB66" s="27"/>
      <c r="BC66" s="18"/>
      <c r="BE66" s="36">
        <f t="shared" ref="BE66:BE75" si="55" xml:space="preserve"> SIN((2*PI()*(AX66+BF66)/375.854163666978) + 3.717751296)</f>
        <v>0.5702933842644734</v>
      </c>
      <c r="BF66" s="36">
        <f t="shared" si="17"/>
        <v>15.9</v>
      </c>
    </row>
    <row r="67" spans="1:58" ht="15">
      <c r="A67" s="14">
        <v>2131300</v>
      </c>
      <c r="B67" s="12">
        <f t="shared" ref="B67:B130" si="56">-A67/1000</f>
        <v>-2131.3000000000002</v>
      </c>
      <c r="C67" s="12">
        <f t="shared" si="5"/>
        <v>2.0999999999999091</v>
      </c>
      <c r="D67" s="16">
        <v>0.85367000000000004</v>
      </c>
      <c r="G67" s="23">
        <f t="shared" si="6"/>
        <v>-863.89651590814719</v>
      </c>
      <c r="H67" s="23">
        <f t="shared" si="7"/>
        <v>-863.12315343146622</v>
      </c>
      <c r="I67" s="24">
        <f t="shared" si="34"/>
        <v>0.95984999999999998</v>
      </c>
      <c r="J67" s="24">
        <f t="shared" si="36"/>
        <v>1.00203</v>
      </c>
      <c r="K67" s="24">
        <f t="shared" si="37"/>
        <v>0.95209499999999991</v>
      </c>
      <c r="L67" s="65">
        <f t="shared" si="38"/>
        <v>-4.9935000000000063E-2</v>
      </c>
      <c r="M67" s="18">
        <f t="shared" si="39"/>
        <v>-7.7550000000000674E-3</v>
      </c>
      <c r="N67" s="21"/>
      <c r="O67" s="36">
        <f t="shared" si="52"/>
        <v>0.8343668604230523</v>
      </c>
      <c r="P67" s="36">
        <f t="shared" si="8"/>
        <v>-1.8</v>
      </c>
      <c r="Q67" s="38"/>
      <c r="R67" s="36"/>
      <c r="S67" s="21"/>
      <c r="U67" s="23">
        <f t="shared" si="9"/>
        <v>-1958.9777825244491</v>
      </c>
      <c r="V67" s="23">
        <f t="shared" si="10"/>
        <v>-1956.6576950944059</v>
      </c>
      <c r="W67" s="24">
        <f t="shared" si="19"/>
        <v>0.19563</v>
      </c>
      <c r="X67" s="24">
        <f t="shared" si="30"/>
        <v>0.41927222222222227</v>
      </c>
      <c r="Y67" s="24">
        <f t="shared" si="31"/>
        <v>0.9671927777777779</v>
      </c>
      <c r="Z67" s="27">
        <f t="shared" si="32"/>
        <v>0.54792055555555563</v>
      </c>
      <c r="AA67" s="64">
        <f t="shared" si="33"/>
        <v>0.77156277777777793</v>
      </c>
      <c r="AC67" s="36">
        <f t="shared" si="53"/>
        <v>0.47899804632301107</v>
      </c>
      <c r="AD67" s="36">
        <f t="shared" si="11"/>
        <v>-2.16</v>
      </c>
      <c r="AE67" s="49"/>
      <c r="AF67" s="36"/>
      <c r="AG67" s="21"/>
      <c r="AI67" s="23">
        <f t="shared" si="12"/>
        <v>-1610.9646685733396</v>
      </c>
      <c r="AJ67" s="23">
        <f t="shared" si="13"/>
        <v>-1604.0044062832103</v>
      </c>
      <c r="AK67" s="24">
        <f t="shared" si="51"/>
        <v>1.3351</v>
      </c>
      <c r="AL67" s="24">
        <f t="shared" si="44"/>
        <v>1.0353046666666668</v>
      </c>
      <c r="AM67" s="24">
        <f t="shared" si="45"/>
        <v>1.0329987645502645</v>
      </c>
      <c r="AN67" s="27">
        <f t="shared" si="46"/>
        <v>-2.3059021164022475E-3</v>
      </c>
      <c r="AO67" s="64">
        <f t="shared" si="47"/>
        <v>-0.30210123544973544</v>
      </c>
      <c r="AP67" s="21"/>
      <c r="AQ67" s="36">
        <f t="shared" si="54"/>
        <v>0.1604014359158312</v>
      </c>
      <c r="AR67" s="36">
        <f t="shared" si="14"/>
        <v>-55.95</v>
      </c>
      <c r="AS67" s="36"/>
      <c r="AT67" s="36"/>
      <c r="AU67" s="21"/>
      <c r="AW67" s="23">
        <f t="shared" si="15"/>
        <v>-65.786439719991733</v>
      </c>
      <c r="AX67" s="23">
        <f t="shared" si="16"/>
        <v>-44.905652849604174</v>
      </c>
      <c r="AY67" s="24">
        <f t="shared" si="50"/>
        <v>0.82320062499999935</v>
      </c>
      <c r="AZ67" s="24"/>
      <c r="BA67" s="24"/>
      <c r="BE67" s="36">
        <f t="shared" si="55"/>
        <v>-9.1142073459718476E-2</v>
      </c>
      <c r="BF67" s="36">
        <f t="shared" si="17"/>
        <v>15.9</v>
      </c>
    </row>
    <row r="68" spans="1:58" ht="15">
      <c r="A68" s="14">
        <v>2129100</v>
      </c>
      <c r="B68" s="12">
        <f t="shared" si="56"/>
        <v>-2129.1</v>
      </c>
      <c r="C68" s="12">
        <f t="shared" ref="C68:C131" si="57">B68-B67</f>
        <v>2.2000000000002728</v>
      </c>
      <c r="D68" s="16">
        <v>0.79405000000000003</v>
      </c>
      <c r="G68" s="23">
        <f t="shared" ref="G68:H83" si="58">G67 + 1.54672495336205</f>
        <v>-862.34979095478513</v>
      </c>
      <c r="H68" s="23">
        <f t="shared" si="58"/>
        <v>-861.57642847810416</v>
      </c>
      <c r="I68" s="24">
        <f t="shared" si="34"/>
        <v>1.0508</v>
      </c>
      <c r="J68" s="24">
        <f t="shared" si="36"/>
        <v>0.97580666666666671</v>
      </c>
      <c r="K68" s="24">
        <f t="shared" si="37"/>
        <v>0.967055</v>
      </c>
      <c r="L68" s="65">
        <f t="shared" si="38"/>
        <v>-8.7516666666667131E-3</v>
      </c>
      <c r="M68" s="18">
        <f t="shared" si="39"/>
        <v>-8.3744999999999958E-2</v>
      </c>
      <c r="N68" s="21"/>
      <c r="O68" s="36">
        <f t="shared" si="52"/>
        <v>0.2848514429023723</v>
      </c>
      <c r="P68" s="36">
        <f t="shared" ref="P68:P131" si="59">P67</f>
        <v>-1.8</v>
      </c>
      <c r="Q68" s="38"/>
      <c r="R68" s="36"/>
      <c r="S68" s="21"/>
      <c r="U68" s="23">
        <f t="shared" ref="U68:U131" si="60">U67 + 4.64017486008615</f>
        <v>-1954.3376076643631</v>
      </c>
      <c r="V68" s="23">
        <f t="shared" ref="V68:V131" si="61">V67 + 4.64017486008615</f>
        <v>-1952.0175202343198</v>
      </c>
      <c r="W68" s="24">
        <f t="shared" si="19"/>
        <v>0.7688100000000001</v>
      </c>
      <c r="X68" s="24">
        <f t="shared" si="30"/>
        <v>0.64777333333333331</v>
      </c>
      <c r="Y68" s="24">
        <f t="shared" si="31"/>
        <v>0.93150425925925928</v>
      </c>
      <c r="Z68" s="27">
        <f t="shared" si="32"/>
        <v>0.28373092592592597</v>
      </c>
      <c r="AA68" s="64">
        <f t="shared" si="33"/>
        <v>0.16269425925925918</v>
      </c>
      <c r="AC68" s="36">
        <f t="shared" si="53"/>
        <v>-0.19731543541165023</v>
      </c>
      <c r="AD68" s="36">
        <f t="shared" ref="AD68:AD131" si="62">AD67</f>
        <v>-2.16</v>
      </c>
      <c r="AE68" s="49"/>
      <c r="AF68" s="36"/>
      <c r="AG68" s="21"/>
      <c r="AI68" s="23">
        <f t="shared" ref="AI68:AI131" si="63">AI67 + 13.9205245802584</f>
        <v>-1597.0441439930812</v>
      </c>
      <c r="AJ68" s="23">
        <f t="shared" ref="AJ68:AJ131" si="64">AJ67 + 13.9205245802584</f>
        <v>-1590.0838817029519</v>
      </c>
      <c r="AK68" s="24">
        <f t="shared" si="51"/>
        <v>0.65559999999999996</v>
      </c>
      <c r="AL68" s="24">
        <f t="shared" si="44"/>
        <v>0.92882523809523809</v>
      </c>
      <c r="AM68" s="24">
        <f t="shared" si="45"/>
        <v>1.0426939497354495</v>
      </c>
      <c r="AN68" s="27">
        <f t="shared" si="46"/>
        <v>0.1138687116402114</v>
      </c>
      <c r="AO68" s="64">
        <f t="shared" si="47"/>
        <v>0.38709394973544953</v>
      </c>
      <c r="AP68" s="21"/>
      <c r="AQ68" s="36">
        <f t="shared" si="54"/>
        <v>0.75733933601442527</v>
      </c>
      <c r="AR68" s="36">
        <f t="shared" ref="AR68:AR131" si="65">AR67</f>
        <v>-55.95</v>
      </c>
      <c r="AS68" s="36"/>
      <c r="AT68" s="36"/>
      <c r="AU68" s="21"/>
      <c r="AW68" s="23">
        <f t="shared" ref="AW68:AW75" si="66">AW67 + 41.7615737407753</f>
        <v>-24.024865979216436</v>
      </c>
      <c r="AX68" s="23">
        <f t="shared" ref="AX68:AX75" si="67">AX67 + 41.7615737407753</f>
        <v>-3.1440791088288762</v>
      </c>
      <c r="AY68" s="24">
        <f t="shared" si="50"/>
        <v>1.2467565838214287</v>
      </c>
      <c r="AZ68" s="24"/>
      <c r="BA68" s="24"/>
      <c r="BE68" s="36">
        <f t="shared" si="55"/>
        <v>-0.70993114208079189</v>
      </c>
      <c r="BF68" s="36">
        <f t="shared" ref="BF68:BF75" si="68">BF67</f>
        <v>15.9</v>
      </c>
    </row>
    <row r="69" spans="1:58" ht="15">
      <c r="A69" s="14">
        <v>2126800</v>
      </c>
      <c r="B69" s="12">
        <f t="shared" si="56"/>
        <v>-2126.8000000000002</v>
      </c>
      <c r="C69" s="12">
        <f t="shared" si="57"/>
        <v>2.2999999999997272</v>
      </c>
      <c r="D69" s="16">
        <v>0.87766999999999995</v>
      </c>
      <c r="G69" s="23">
        <f t="shared" si="58"/>
        <v>-860.80306600142308</v>
      </c>
      <c r="H69" s="23">
        <f t="shared" si="58"/>
        <v>-860.0297035247421</v>
      </c>
      <c r="I69" s="24">
        <f t="shared" si="34"/>
        <v>0.91676999999999997</v>
      </c>
      <c r="J69" s="24">
        <f t="shared" si="36"/>
        <v>0.97141999999999984</v>
      </c>
      <c r="K69" s="24">
        <f t="shared" si="37"/>
        <v>0.9670372222222221</v>
      </c>
      <c r="L69" s="65">
        <f t="shared" si="38"/>
        <v>-4.3827777777777355E-3</v>
      </c>
      <c r="M69" s="18">
        <f t="shared" si="39"/>
        <v>5.026722222222213E-2</v>
      </c>
      <c r="N69" s="21"/>
      <c r="O69" s="36">
        <f t="shared" si="52"/>
        <v>-0.3979491305235287</v>
      </c>
      <c r="P69" s="36">
        <f t="shared" si="59"/>
        <v>-1.8</v>
      </c>
      <c r="Q69" s="38"/>
      <c r="R69" s="36"/>
      <c r="S69" s="21"/>
      <c r="U69" s="23">
        <f t="shared" si="60"/>
        <v>-1949.697432804277</v>
      </c>
      <c r="V69" s="23">
        <f t="shared" si="61"/>
        <v>-1947.3773453742338</v>
      </c>
      <c r="W69" s="24">
        <f t="shared" si="19"/>
        <v>0.97887999999999997</v>
      </c>
      <c r="X69" s="24">
        <f t="shared" si="30"/>
        <v>1.0644799999999999</v>
      </c>
      <c r="Y69" s="24">
        <f t="shared" si="31"/>
        <v>0.87951037037037028</v>
      </c>
      <c r="Z69" s="27">
        <f t="shared" si="32"/>
        <v>-0.18496962962962959</v>
      </c>
      <c r="AA69" s="64">
        <f t="shared" si="33"/>
        <v>-9.9369629629629697E-2</v>
      </c>
      <c r="AC69" s="36">
        <f t="shared" si="53"/>
        <v>-0.78130283200044293</v>
      </c>
      <c r="AD69" s="36">
        <f t="shared" si="62"/>
        <v>-2.16</v>
      </c>
      <c r="AE69" s="49"/>
      <c r="AF69" s="36"/>
      <c r="AG69" s="21"/>
      <c r="AI69" s="23">
        <f t="shared" si="63"/>
        <v>-1583.1236194128228</v>
      </c>
      <c r="AJ69" s="23">
        <f t="shared" si="64"/>
        <v>-1576.1633571226935</v>
      </c>
      <c r="AK69" s="24">
        <f t="shared" si="51"/>
        <v>0.79577571428571425</v>
      </c>
      <c r="AL69" s="24">
        <f t="shared" si="44"/>
        <v>0.87757190476190472</v>
      </c>
      <c r="AM69" s="24">
        <f t="shared" si="45"/>
        <v>1.1264095670194003</v>
      </c>
      <c r="AN69" s="27">
        <f t="shared" si="46"/>
        <v>0.2488376622574956</v>
      </c>
      <c r="AO69" s="64">
        <f t="shared" si="47"/>
        <v>0.33063385273368606</v>
      </c>
      <c r="AP69" s="21"/>
      <c r="AQ69" s="36">
        <f t="shared" si="54"/>
        <v>0.99990974390268927</v>
      </c>
      <c r="AR69" s="36">
        <f t="shared" si="65"/>
        <v>-55.95</v>
      </c>
      <c r="AS69" s="36"/>
      <c r="AT69" s="36"/>
      <c r="AU69" s="21"/>
      <c r="AW69" s="23">
        <f t="shared" si="66"/>
        <v>17.736707761558861</v>
      </c>
      <c r="AX69" s="23">
        <f t="shared" si="67"/>
        <v>38.617494631946421</v>
      </c>
      <c r="BE69" s="36">
        <f t="shared" si="55"/>
        <v>-0.99653553931648242</v>
      </c>
      <c r="BF69" s="36">
        <f t="shared" si="68"/>
        <v>15.9</v>
      </c>
    </row>
    <row r="70" spans="1:58" ht="15">
      <c r="A70" s="14">
        <v>2125400</v>
      </c>
      <c r="B70" s="12">
        <f t="shared" si="56"/>
        <v>-2125.4</v>
      </c>
      <c r="C70" s="12">
        <f t="shared" si="57"/>
        <v>1.4000000000000909</v>
      </c>
      <c r="D70" s="16">
        <v>1.1950000000000001</v>
      </c>
      <c r="G70" s="23">
        <f t="shared" si="58"/>
        <v>-859.25634104806102</v>
      </c>
      <c r="H70" s="23">
        <f t="shared" si="58"/>
        <v>-858.48297857138004</v>
      </c>
      <c r="I70" s="24">
        <f t="shared" si="34"/>
        <v>0.94669000000000003</v>
      </c>
      <c r="J70" s="24">
        <f t="shared" si="36"/>
        <v>0.94279833333333329</v>
      </c>
      <c r="K70" s="24">
        <f t="shared" si="37"/>
        <v>0.98464166666666686</v>
      </c>
      <c r="L70" s="65">
        <f t="shared" si="38"/>
        <v>4.1843333333333566E-2</v>
      </c>
      <c r="M70" s="18">
        <f t="shared" si="39"/>
        <v>3.7951666666666828E-2</v>
      </c>
      <c r="N70" s="21"/>
      <c r="O70" s="36">
        <f t="shared" si="52"/>
        <v>-0.89454488306548152</v>
      </c>
      <c r="P70" s="36">
        <f t="shared" si="59"/>
        <v>-1.8</v>
      </c>
      <c r="Q70" s="38"/>
      <c r="R70" s="36"/>
      <c r="S70" s="21"/>
      <c r="U70" s="23">
        <f t="shared" si="60"/>
        <v>-1945.057257944191</v>
      </c>
      <c r="V70" s="23">
        <f t="shared" si="61"/>
        <v>-1942.7371705141477</v>
      </c>
      <c r="W70" s="24">
        <f t="shared" ref="W70:W133" si="69">AVERAGEIFS(Y_VADM,AgeBP,"&gt;"&amp;U70,AgeBP,"&lt;="&amp;U71)</f>
        <v>1.4457500000000001</v>
      </c>
      <c r="X70" s="24">
        <f t="shared" si="30"/>
        <v>1.3082766666666668</v>
      </c>
      <c r="Y70" s="24">
        <f t="shared" si="31"/>
        <v>0.94457648148148143</v>
      </c>
      <c r="Z70" s="27">
        <f t="shared" si="32"/>
        <v>-0.36370018518518532</v>
      </c>
      <c r="AA70" s="64">
        <f t="shared" si="33"/>
        <v>-0.50117351851851866</v>
      </c>
      <c r="AC70" s="36">
        <f t="shared" si="53"/>
        <v>-0.99970995028243004</v>
      </c>
      <c r="AD70" s="36">
        <f t="shared" si="62"/>
        <v>-2.16</v>
      </c>
      <c r="AE70" s="49"/>
      <c r="AF70" s="36"/>
      <c r="AG70" s="21"/>
      <c r="AI70" s="23">
        <f t="shared" si="63"/>
        <v>-1569.2030948325644</v>
      </c>
      <c r="AJ70" s="23">
        <f t="shared" si="64"/>
        <v>-1562.2428325424351</v>
      </c>
      <c r="AK70" s="24">
        <f t="shared" si="51"/>
        <v>1.1813400000000001</v>
      </c>
      <c r="AL70" s="24">
        <f t="shared" si="44"/>
        <v>1.1119459788359789</v>
      </c>
      <c r="AM70" s="24">
        <f t="shared" si="45"/>
        <v>1.1634145670194005</v>
      </c>
      <c r="AN70" s="27">
        <f t="shared" si="46"/>
        <v>5.1468588183421593E-2</v>
      </c>
      <c r="AO70" s="64">
        <f t="shared" si="47"/>
        <v>-1.7925432980599565E-2</v>
      </c>
      <c r="AP70" s="21"/>
      <c r="AQ70" s="36">
        <f t="shared" si="54"/>
        <v>0.77461126985992723</v>
      </c>
      <c r="AR70" s="36">
        <f t="shared" si="65"/>
        <v>-55.95</v>
      </c>
      <c r="AS70" s="36"/>
      <c r="AT70" s="36"/>
      <c r="AU70" s="21"/>
      <c r="AW70" s="23">
        <f t="shared" si="66"/>
        <v>59.498281502334159</v>
      </c>
      <c r="AX70" s="23">
        <f t="shared" si="67"/>
        <v>80.379068372721719</v>
      </c>
      <c r="BE70" s="36">
        <f t="shared" si="55"/>
        <v>-0.8168498824471393</v>
      </c>
      <c r="BF70" s="36">
        <f t="shared" si="68"/>
        <v>15.9</v>
      </c>
    </row>
    <row r="71" spans="1:58" ht="15">
      <c r="A71" s="14">
        <v>2124000</v>
      </c>
      <c r="B71" s="12">
        <f t="shared" si="56"/>
        <v>-2124</v>
      </c>
      <c r="C71" s="12">
        <f t="shared" si="57"/>
        <v>1.4000000000000909</v>
      </c>
      <c r="D71" s="16">
        <v>0.88824999999999998</v>
      </c>
      <c r="F71" t="s">
        <v>37</v>
      </c>
      <c r="G71" s="23">
        <f t="shared" si="58"/>
        <v>-857.70961609469896</v>
      </c>
      <c r="H71" s="23">
        <f t="shared" si="58"/>
        <v>-856.93625361801799</v>
      </c>
      <c r="I71" s="24">
        <f>(I70+I72)/2</f>
        <v>0.9649350000000001</v>
      </c>
      <c r="J71" s="24">
        <f t="shared" si="36"/>
        <v>0.9649350000000001</v>
      </c>
      <c r="K71" s="24">
        <f t="shared" si="37"/>
        <v>1.0060594444444446</v>
      </c>
      <c r="L71" s="65">
        <f t="shared" si="38"/>
        <v>4.1124444444444519E-2</v>
      </c>
      <c r="M71" s="18">
        <f t="shared" si="39"/>
        <v>4.1124444444444519E-2</v>
      </c>
      <c r="N71" s="21"/>
      <c r="O71" s="36">
        <f t="shared" si="52"/>
        <v>-0.97257314306214482</v>
      </c>
      <c r="P71" s="36">
        <f t="shared" si="59"/>
        <v>-1.8</v>
      </c>
      <c r="Q71" s="38"/>
      <c r="R71" s="36"/>
      <c r="S71" s="21"/>
      <c r="U71" s="23">
        <f t="shared" si="60"/>
        <v>-1940.4170830841049</v>
      </c>
      <c r="V71" s="23">
        <f t="shared" si="61"/>
        <v>-1938.0969956540616</v>
      </c>
      <c r="W71" s="24">
        <f t="shared" si="69"/>
        <v>1.5002</v>
      </c>
      <c r="X71" s="24">
        <f t="shared" si="30"/>
        <v>1.3593288888888886</v>
      </c>
      <c r="Y71" s="24">
        <f t="shared" si="31"/>
        <v>1.0279601851851852</v>
      </c>
      <c r="Z71" s="27">
        <f t="shared" si="32"/>
        <v>-0.33136870370370342</v>
      </c>
      <c r="AA71" s="64">
        <f t="shared" si="33"/>
        <v>-0.47223981481481481</v>
      </c>
      <c r="AC71" s="36">
        <f t="shared" si="53"/>
        <v>-0.7503416722887849</v>
      </c>
      <c r="AD71" s="36">
        <f t="shared" si="62"/>
        <v>-2.16</v>
      </c>
      <c r="AE71" s="49"/>
      <c r="AF71" s="36"/>
      <c r="AG71" s="21"/>
      <c r="AI71" s="23">
        <f t="shared" si="63"/>
        <v>-1555.282570252306</v>
      </c>
      <c r="AJ71" s="23">
        <f t="shared" si="64"/>
        <v>-1548.3223079621766</v>
      </c>
      <c r="AK71" s="24">
        <f t="shared" si="51"/>
        <v>1.3587222222222222</v>
      </c>
      <c r="AL71" s="24">
        <f t="shared" si="44"/>
        <v>1.2055629629629629</v>
      </c>
      <c r="AM71" s="24">
        <f t="shared" si="45"/>
        <v>1.1369613447971778</v>
      </c>
      <c r="AN71" s="27">
        <f t="shared" si="46"/>
        <v>-6.8601618165785139E-2</v>
      </c>
      <c r="AO71" s="64">
        <f t="shared" si="47"/>
        <v>-0.22176087742504436</v>
      </c>
      <c r="AP71" s="21"/>
      <c r="AQ71" s="36">
        <f t="shared" si="54"/>
        <v>0.18686357380439006</v>
      </c>
      <c r="AR71" s="36">
        <f t="shared" si="65"/>
        <v>-55.95</v>
      </c>
      <c r="AS71" s="36"/>
      <c r="AT71" s="36"/>
      <c r="AU71" s="21"/>
      <c r="AW71" s="23">
        <f t="shared" si="66"/>
        <v>101.25985524310946</v>
      </c>
      <c r="AX71" s="23">
        <f t="shared" si="67"/>
        <v>122.14064211349702</v>
      </c>
      <c r="BE71" s="36">
        <f t="shared" si="55"/>
        <v>-0.25495108730556143</v>
      </c>
      <c r="BF71" s="36">
        <f t="shared" si="68"/>
        <v>15.9</v>
      </c>
    </row>
    <row r="72" spans="1:58" ht="15">
      <c r="A72" s="14">
        <v>2122500</v>
      </c>
      <c r="B72" s="12">
        <f t="shared" si="56"/>
        <v>-2122.5</v>
      </c>
      <c r="C72" s="12">
        <f t="shared" si="57"/>
        <v>1.5</v>
      </c>
      <c r="D72" s="16">
        <v>1.1467000000000001</v>
      </c>
      <c r="G72" s="23">
        <f t="shared" si="58"/>
        <v>-856.1628911413369</v>
      </c>
      <c r="H72" s="23">
        <f t="shared" si="58"/>
        <v>-855.38952866465593</v>
      </c>
      <c r="I72" s="24">
        <f t="shared" si="34"/>
        <v>0.98318000000000005</v>
      </c>
      <c r="J72" s="24">
        <f t="shared" si="36"/>
        <v>0.94577499999999992</v>
      </c>
      <c r="K72" s="24">
        <f t="shared" si="37"/>
        <v>1.0231094444444446</v>
      </c>
      <c r="L72" s="65">
        <f t="shared" si="38"/>
        <v>7.7334444444444705E-2</v>
      </c>
      <c r="M72" s="18">
        <f t="shared" si="39"/>
        <v>3.9929444444444573E-2</v>
      </c>
      <c r="N72" s="21"/>
      <c r="O72" s="36">
        <f t="shared" si="52"/>
        <v>-0.59552362047356711</v>
      </c>
      <c r="P72" s="36">
        <f t="shared" si="59"/>
        <v>-1.8</v>
      </c>
      <c r="Q72" s="38"/>
      <c r="R72" s="36"/>
      <c r="S72" s="21"/>
      <c r="U72" s="23">
        <f t="shared" si="60"/>
        <v>-1935.7769082240188</v>
      </c>
      <c r="V72" s="23">
        <f t="shared" si="61"/>
        <v>-1933.4568207939756</v>
      </c>
      <c r="W72" s="24">
        <f t="shared" si="69"/>
        <v>1.1320366666666666</v>
      </c>
      <c r="X72" s="24">
        <f t="shared" si="30"/>
        <v>1.186997222222222</v>
      </c>
      <c r="Y72" s="24">
        <f t="shared" si="31"/>
        <v>1.1202074074074073</v>
      </c>
      <c r="Z72" s="27">
        <f t="shared" si="32"/>
        <v>-6.6789814814814719E-2</v>
      </c>
      <c r="AA72" s="64">
        <f t="shared" si="33"/>
        <v>-1.1829259259259262E-2</v>
      </c>
      <c r="AC72" s="36">
        <f t="shared" si="53"/>
        <v>-0.14988018671243578</v>
      </c>
      <c r="AD72" s="36">
        <f t="shared" si="62"/>
        <v>-2.16</v>
      </c>
      <c r="AE72" s="49"/>
      <c r="AF72" s="36"/>
      <c r="AG72" s="21"/>
      <c r="AI72" s="23">
        <f t="shared" si="63"/>
        <v>-1541.3620456720475</v>
      </c>
      <c r="AJ72" s="23">
        <f t="shared" si="64"/>
        <v>-1534.4017833819182</v>
      </c>
      <c r="AK72" s="24">
        <f t="shared" si="51"/>
        <v>1.0766266666666668</v>
      </c>
      <c r="AL72" s="24">
        <f t="shared" si="44"/>
        <v>1.3575246296296297</v>
      </c>
      <c r="AM72" s="24">
        <f t="shared" si="45"/>
        <v>1.0583338844797181</v>
      </c>
      <c r="AN72" s="27">
        <f t="shared" si="46"/>
        <v>-0.29919074514991162</v>
      </c>
      <c r="AO72" s="64">
        <f t="shared" si="47"/>
        <v>-1.8292782186948742E-2</v>
      </c>
      <c r="AP72" s="21"/>
      <c r="AQ72" s="36">
        <f t="shared" si="54"/>
        <v>-0.4883196651915116</v>
      </c>
      <c r="AR72" s="36">
        <f t="shared" si="65"/>
        <v>-55.95</v>
      </c>
      <c r="AS72" s="36"/>
      <c r="AT72" s="36"/>
      <c r="AU72" s="21"/>
      <c r="AW72" s="23">
        <f t="shared" si="66"/>
        <v>143.02142898388476</v>
      </c>
      <c r="AX72" s="23">
        <f t="shared" si="67"/>
        <v>163.90221585427233</v>
      </c>
      <c r="BE72" s="36">
        <f t="shared" si="55"/>
        <v>0.42624215505200552</v>
      </c>
      <c r="BF72" s="36">
        <f t="shared" si="68"/>
        <v>15.9</v>
      </c>
    </row>
    <row r="73" spans="1:58" ht="15">
      <c r="A73" s="14">
        <v>2121100</v>
      </c>
      <c r="B73" s="12">
        <f t="shared" si="56"/>
        <v>-2121.1</v>
      </c>
      <c r="C73" s="12">
        <f t="shared" si="57"/>
        <v>1.4000000000000909</v>
      </c>
      <c r="D73" s="16">
        <v>1.1152</v>
      </c>
      <c r="G73" s="23">
        <f t="shared" si="58"/>
        <v>-854.61616618797484</v>
      </c>
      <c r="H73" s="23">
        <f t="shared" si="58"/>
        <v>-853.84280371129387</v>
      </c>
      <c r="I73" s="24">
        <f t="shared" si="34"/>
        <v>0.88920999999999994</v>
      </c>
      <c r="J73" s="24">
        <f t="shared" si="36"/>
        <v>1.0090966666666665</v>
      </c>
      <c r="K73" s="24">
        <f t="shared" si="37"/>
        <v>1.024453888888889</v>
      </c>
      <c r="L73" s="65">
        <f t="shared" si="38"/>
        <v>1.5357222222222466E-2</v>
      </c>
      <c r="M73" s="18">
        <f t="shared" si="39"/>
        <v>0.13524388888888905</v>
      </c>
      <c r="N73" s="21"/>
      <c r="O73" s="36">
        <f t="shared" si="52"/>
        <v>6.0178022642447454E-2</v>
      </c>
      <c r="P73" s="36">
        <f t="shared" si="59"/>
        <v>-1.8</v>
      </c>
      <c r="Q73" s="38"/>
      <c r="R73" s="36"/>
      <c r="S73" s="21"/>
      <c r="U73" s="23">
        <f t="shared" si="60"/>
        <v>-1931.1367333639328</v>
      </c>
      <c r="V73" s="23">
        <f t="shared" si="61"/>
        <v>-1928.8166459338895</v>
      </c>
      <c r="W73" s="24">
        <f t="shared" si="69"/>
        <v>0.928755</v>
      </c>
      <c r="X73" s="24">
        <f t="shared" si="30"/>
        <v>1.1061805555555557</v>
      </c>
      <c r="Y73" s="24">
        <f t="shared" si="31"/>
        <v>1.202595185185185</v>
      </c>
      <c r="Z73" s="27">
        <f t="shared" si="32"/>
        <v>9.6414629629629323E-2</v>
      </c>
      <c r="AA73" s="64">
        <f t="shared" si="33"/>
        <v>0.27384018518518505</v>
      </c>
      <c r="AC73" s="36">
        <f t="shared" si="53"/>
        <v>0.52071190395934086</v>
      </c>
      <c r="AD73" s="36">
        <f t="shared" si="62"/>
        <v>-2.16</v>
      </c>
      <c r="AE73" s="49"/>
      <c r="AF73" s="36"/>
      <c r="AG73" s="21"/>
      <c r="AI73" s="23">
        <f t="shared" si="63"/>
        <v>-1527.4415210917891</v>
      </c>
      <c r="AJ73" s="23">
        <f t="shared" si="64"/>
        <v>-1520.4812588016598</v>
      </c>
      <c r="AK73" s="24">
        <f t="shared" si="51"/>
        <v>1.6372250000000002</v>
      </c>
      <c r="AL73" s="24">
        <f t="shared" si="44"/>
        <v>1.3429930555555556</v>
      </c>
      <c r="AM73" s="24">
        <f t="shared" si="45"/>
        <v>1.0666926146384481</v>
      </c>
      <c r="AN73" s="27">
        <f t="shared" si="46"/>
        <v>-0.27630044091710748</v>
      </c>
      <c r="AO73" s="64">
        <f t="shared" si="47"/>
        <v>-0.57053238536155204</v>
      </c>
      <c r="AP73" s="21"/>
      <c r="AQ73" s="36">
        <f t="shared" si="54"/>
        <v>-0.93501270577576412</v>
      </c>
      <c r="AR73" s="36">
        <f t="shared" si="65"/>
        <v>-55.95</v>
      </c>
      <c r="AS73" s="36"/>
      <c r="AT73" s="36"/>
      <c r="AU73" s="21"/>
      <c r="AW73" s="23">
        <f t="shared" si="66"/>
        <v>184.78300272466007</v>
      </c>
      <c r="AX73" s="23">
        <f t="shared" si="67"/>
        <v>205.66378959504763</v>
      </c>
      <c r="BE73" s="36">
        <f t="shared" si="55"/>
        <v>0.90799195590685555</v>
      </c>
      <c r="BF73" s="36">
        <f t="shared" si="68"/>
        <v>15.9</v>
      </c>
    </row>
    <row r="74" spans="1:58" ht="15">
      <c r="A74" s="14">
        <v>2119600</v>
      </c>
      <c r="B74" s="12">
        <f t="shared" si="56"/>
        <v>-2119.6</v>
      </c>
      <c r="C74" s="12">
        <f t="shared" si="57"/>
        <v>1.5</v>
      </c>
      <c r="D74" s="16">
        <v>1.1188</v>
      </c>
      <c r="G74" s="23">
        <f t="shared" si="58"/>
        <v>-853.06944123461278</v>
      </c>
      <c r="H74" s="23">
        <f t="shared" si="58"/>
        <v>-852.29607875793181</v>
      </c>
      <c r="I74" s="24">
        <f t="shared" si="34"/>
        <v>1.1549</v>
      </c>
      <c r="J74" s="24">
        <f t="shared" si="36"/>
        <v>1.0774366666666666</v>
      </c>
      <c r="K74" s="24">
        <f t="shared" si="37"/>
        <v>1.0424016666666667</v>
      </c>
      <c r="L74" s="65">
        <f t="shared" si="38"/>
        <v>-3.5034999999999927E-2</v>
      </c>
      <c r="M74" s="18">
        <f t="shared" si="39"/>
        <v>-0.11249833333333337</v>
      </c>
      <c r="N74" s="21"/>
      <c r="O74" s="36">
        <f t="shared" si="52"/>
        <v>0.68772170015979239</v>
      </c>
      <c r="P74" s="36">
        <f t="shared" si="59"/>
        <v>-1.8</v>
      </c>
      <c r="Q74" s="38"/>
      <c r="R74" s="36"/>
      <c r="S74" s="21"/>
      <c r="U74" s="23">
        <f t="shared" si="60"/>
        <v>-1926.4965585038467</v>
      </c>
      <c r="V74" s="23">
        <f t="shared" si="61"/>
        <v>-1924.1764710738034</v>
      </c>
      <c r="W74" s="24">
        <f t="shared" si="69"/>
        <v>1.2577500000000001</v>
      </c>
      <c r="X74" s="24">
        <f t="shared" si="30"/>
        <v>1.0767783333333334</v>
      </c>
      <c r="Y74" s="24">
        <f t="shared" si="31"/>
        <v>1.2905918518518515</v>
      </c>
      <c r="Z74" s="27">
        <f t="shared" si="32"/>
        <v>0.21381351851851815</v>
      </c>
      <c r="AA74" s="64">
        <f t="shared" si="33"/>
        <v>3.28418518518514E-2</v>
      </c>
      <c r="AC74" s="36">
        <f t="shared" si="53"/>
        <v>0.94765710770043232</v>
      </c>
      <c r="AD74" s="36">
        <f t="shared" si="62"/>
        <v>-2.16</v>
      </c>
      <c r="AE74" s="49"/>
      <c r="AF74" s="36"/>
      <c r="AG74" s="21"/>
      <c r="AI74" s="23">
        <f t="shared" si="63"/>
        <v>-1513.5209965115307</v>
      </c>
      <c r="AJ74" s="23">
        <f t="shared" si="64"/>
        <v>-1506.5607342214014</v>
      </c>
      <c r="AK74" s="24">
        <f t="shared" si="51"/>
        <v>1.3151275</v>
      </c>
      <c r="AL74" s="24">
        <f t="shared" si="44"/>
        <v>1.2764958333333334</v>
      </c>
      <c r="AM74" s="24">
        <f t="shared" si="45"/>
        <v>1.0958007098765432</v>
      </c>
      <c r="AN74" s="27">
        <f t="shared" si="46"/>
        <v>-0.18069512345679017</v>
      </c>
      <c r="AO74" s="64">
        <f t="shared" si="47"/>
        <v>-0.21932679012345679</v>
      </c>
      <c r="AP74" s="21"/>
      <c r="AQ74" s="36">
        <f t="shared" si="54"/>
        <v>-0.94420290981880983</v>
      </c>
      <c r="AR74" s="36">
        <f t="shared" si="65"/>
        <v>-55.95</v>
      </c>
      <c r="AS74" s="36"/>
      <c r="AT74" s="36"/>
      <c r="AU74" s="21"/>
      <c r="AW74" s="23">
        <f t="shared" si="66"/>
        <v>226.54457646543537</v>
      </c>
      <c r="AX74" s="23">
        <f t="shared" si="67"/>
        <v>247.42536333582294</v>
      </c>
      <c r="BE74" s="36">
        <f t="shared" si="55"/>
        <v>0.96488222938635249</v>
      </c>
      <c r="BF74" s="36">
        <f t="shared" si="68"/>
        <v>15.9</v>
      </c>
    </row>
    <row r="75" spans="1:58" ht="15">
      <c r="A75" s="14">
        <v>2118200</v>
      </c>
      <c r="B75" s="12">
        <f t="shared" si="56"/>
        <v>-2118.1999999999998</v>
      </c>
      <c r="C75" s="12">
        <f t="shared" si="57"/>
        <v>1.4000000000000909</v>
      </c>
      <c r="D75" s="16">
        <v>1.1714</v>
      </c>
      <c r="G75" s="23">
        <f t="shared" si="58"/>
        <v>-851.52271628125072</v>
      </c>
      <c r="H75" s="23">
        <f t="shared" si="58"/>
        <v>-850.74935380456975</v>
      </c>
      <c r="I75" s="24">
        <f t="shared" si="34"/>
        <v>1.1881999999999999</v>
      </c>
      <c r="J75" s="24">
        <f t="shared" si="36"/>
        <v>1.1521333333333332</v>
      </c>
      <c r="K75" s="24">
        <f t="shared" si="37"/>
        <v>1.0503027777777776</v>
      </c>
      <c r="L75" s="65">
        <f t="shared" si="38"/>
        <v>-0.10183055555555565</v>
      </c>
      <c r="M75" s="18">
        <f t="shared" si="39"/>
        <v>-0.13789722222222234</v>
      </c>
      <c r="N75" s="21"/>
      <c r="O75" s="36">
        <f t="shared" si="52"/>
        <v>0.99347275099706223</v>
      </c>
      <c r="P75" s="36">
        <f t="shared" si="59"/>
        <v>-1.8</v>
      </c>
      <c r="Q75" s="38"/>
      <c r="R75" s="36"/>
      <c r="S75" s="21"/>
      <c r="U75" s="23">
        <f t="shared" si="60"/>
        <v>-1921.8563836437606</v>
      </c>
      <c r="V75" s="23">
        <f t="shared" si="61"/>
        <v>-1919.5362962137174</v>
      </c>
      <c r="W75" s="24">
        <f t="shared" si="69"/>
        <v>1.04383</v>
      </c>
      <c r="X75" s="24">
        <f t="shared" si="30"/>
        <v>1.109145</v>
      </c>
      <c r="Y75" s="24">
        <f t="shared" si="31"/>
        <v>1.3231807407407405</v>
      </c>
      <c r="Z75" s="27">
        <f t="shared" si="32"/>
        <v>0.2140357407407405</v>
      </c>
      <c r="AA75" s="64">
        <f t="shared" si="33"/>
        <v>0.27935074074074051</v>
      </c>
      <c r="AC75" s="36">
        <f t="shared" si="53"/>
        <v>0.93118301871286702</v>
      </c>
      <c r="AD75" s="36">
        <f t="shared" si="62"/>
        <v>-2.16</v>
      </c>
      <c r="AE75" s="49"/>
      <c r="AF75" s="36"/>
      <c r="AG75" s="21"/>
      <c r="AI75" s="23">
        <f t="shared" si="63"/>
        <v>-1499.6004719312723</v>
      </c>
      <c r="AJ75" s="23">
        <f t="shared" si="64"/>
        <v>-1492.640209641143</v>
      </c>
      <c r="AK75" s="24">
        <f t="shared" si="51"/>
        <v>0.877135</v>
      </c>
      <c r="AL75" s="24">
        <f t="shared" si="44"/>
        <v>0.93990511904761898</v>
      </c>
      <c r="AM75" s="24">
        <f t="shared" si="45"/>
        <v>1.1113169598765433</v>
      </c>
      <c r="AN75" s="27">
        <f t="shared" si="46"/>
        <v>0.17141184082892436</v>
      </c>
      <c r="AO75" s="64">
        <f t="shared" si="47"/>
        <v>0.23418195987654333</v>
      </c>
      <c r="AP75" s="21"/>
      <c r="AQ75" s="36">
        <f t="shared" si="54"/>
        <v>-0.51159007871116735</v>
      </c>
      <c r="AR75" s="36">
        <f t="shared" si="65"/>
        <v>-55.95</v>
      </c>
      <c r="AS75" s="36"/>
      <c r="AT75" s="36"/>
      <c r="AU75" s="21"/>
      <c r="AW75" s="23">
        <f t="shared" si="66"/>
        <v>268.30615020621065</v>
      </c>
      <c r="AX75" s="23">
        <f t="shared" si="67"/>
        <v>289.18693707659821</v>
      </c>
      <c r="BE75" s="36">
        <f t="shared" si="55"/>
        <v>0.57029338426447873</v>
      </c>
      <c r="BF75" s="36">
        <f t="shared" si="68"/>
        <v>15.9</v>
      </c>
    </row>
    <row r="76" spans="1:58" ht="15">
      <c r="A76" s="14">
        <v>2116800</v>
      </c>
      <c r="B76" s="12">
        <f t="shared" si="56"/>
        <v>-2116.8000000000002</v>
      </c>
      <c r="C76" s="12">
        <f t="shared" si="57"/>
        <v>1.3999999999996362</v>
      </c>
      <c r="D76" s="16">
        <v>1.2907</v>
      </c>
      <c r="G76" s="23">
        <f t="shared" si="58"/>
        <v>-849.97599132788866</v>
      </c>
      <c r="H76" s="23">
        <f t="shared" si="58"/>
        <v>-849.20262885120769</v>
      </c>
      <c r="I76" s="24">
        <f t="shared" si="34"/>
        <v>1.1133</v>
      </c>
      <c r="J76" s="24">
        <f t="shared" si="36"/>
        <v>1.1214666666666666</v>
      </c>
      <c r="K76" s="24">
        <f t="shared" si="37"/>
        <v>1.0645655555555553</v>
      </c>
      <c r="L76" s="65">
        <f t="shared" si="38"/>
        <v>-5.6901111111111291E-2</v>
      </c>
      <c r="M76" s="18">
        <f t="shared" si="39"/>
        <v>-4.8734444444444636E-2</v>
      </c>
      <c r="N76" s="21"/>
      <c r="O76" s="36">
        <f t="shared" si="52"/>
        <v>0.83436686042300157</v>
      </c>
      <c r="P76" s="36">
        <f t="shared" si="59"/>
        <v>-1.8</v>
      </c>
      <c r="Q76" s="38"/>
      <c r="R76" s="36"/>
      <c r="S76" s="21"/>
      <c r="U76" s="23">
        <f t="shared" si="60"/>
        <v>-1917.2162087836746</v>
      </c>
      <c r="V76" s="23">
        <f t="shared" si="61"/>
        <v>-1914.8961213536313</v>
      </c>
      <c r="W76" s="24">
        <f t="shared" si="69"/>
        <v>1.025855</v>
      </c>
      <c r="X76" s="24">
        <f t="shared" si="30"/>
        <v>1.1933283333333333</v>
      </c>
      <c r="Y76" s="24">
        <f t="shared" si="31"/>
        <v>1.3205085185185186</v>
      </c>
      <c r="Z76" s="27">
        <f t="shared" si="32"/>
        <v>0.12718018518518526</v>
      </c>
      <c r="AA76" s="64">
        <f t="shared" si="33"/>
        <v>0.29465351851851862</v>
      </c>
      <c r="AC76" s="36">
        <f t="shared" si="53"/>
        <v>0.47899804632307991</v>
      </c>
      <c r="AD76" s="36">
        <f t="shared" si="62"/>
        <v>-2.16</v>
      </c>
      <c r="AE76" s="49"/>
      <c r="AF76" s="36"/>
      <c r="AG76" s="21"/>
      <c r="AI76" s="23">
        <f t="shared" si="63"/>
        <v>-1485.6799473510139</v>
      </c>
      <c r="AJ76" s="23">
        <f t="shared" si="64"/>
        <v>-1478.7196850608846</v>
      </c>
      <c r="AK76" s="24">
        <f t="shared" si="51"/>
        <v>0.62745285714285715</v>
      </c>
      <c r="AL76" s="24">
        <f t="shared" si="44"/>
        <v>0.74513880952380951</v>
      </c>
      <c r="AM76" s="24">
        <f t="shared" si="45"/>
        <v>1.0714801851851852</v>
      </c>
      <c r="AN76" s="27">
        <f t="shared" si="46"/>
        <v>0.32634137566137567</v>
      </c>
      <c r="AO76" s="64">
        <f t="shared" si="47"/>
        <v>0.44402732804232803</v>
      </c>
      <c r="AP76" s="21"/>
      <c r="AQ76" s="36">
        <f t="shared" si="54"/>
        <v>0.16040143591580991</v>
      </c>
      <c r="AR76" s="36">
        <f t="shared" si="65"/>
        <v>-55.95</v>
      </c>
      <c r="AS76" s="36"/>
      <c r="AT76" s="36"/>
      <c r="AU76" s="21"/>
    </row>
    <row r="77" spans="1:58" ht="15">
      <c r="A77" s="14">
        <v>2115400</v>
      </c>
      <c r="B77" s="12">
        <f t="shared" si="56"/>
        <v>-2115.4</v>
      </c>
      <c r="C77" s="12">
        <f t="shared" si="57"/>
        <v>1.4000000000000909</v>
      </c>
      <c r="D77" s="16">
        <v>1.3499000000000001</v>
      </c>
      <c r="G77" s="23">
        <f t="shared" si="58"/>
        <v>-848.42926637452661</v>
      </c>
      <c r="H77" s="23">
        <f t="shared" si="58"/>
        <v>-847.65590389784563</v>
      </c>
      <c r="I77" s="24">
        <f t="shared" si="34"/>
        <v>1.0629</v>
      </c>
      <c r="J77" s="24">
        <f t="shared" si="36"/>
        <v>1.0848333333333333</v>
      </c>
      <c r="K77" s="24">
        <f t="shared" si="37"/>
        <v>1.0565733333333336</v>
      </c>
      <c r="L77" s="65">
        <f t="shared" si="38"/>
        <v>-2.825999999999973E-2</v>
      </c>
      <c r="M77" s="18">
        <f t="shared" si="39"/>
        <v>-6.3266666666663696E-3</v>
      </c>
      <c r="N77" s="21"/>
      <c r="O77" s="36">
        <f t="shared" si="52"/>
        <v>0.28485144290228398</v>
      </c>
      <c r="P77" s="36">
        <f t="shared" si="59"/>
        <v>-1.8</v>
      </c>
      <c r="Q77" s="38"/>
      <c r="R77" s="36"/>
      <c r="S77" s="21"/>
      <c r="U77" s="23">
        <f t="shared" si="60"/>
        <v>-1912.5760339235885</v>
      </c>
      <c r="V77" s="23">
        <f t="shared" si="61"/>
        <v>-1910.2559464935453</v>
      </c>
      <c r="W77" s="24">
        <f t="shared" si="69"/>
        <v>1.5103</v>
      </c>
      <c r="X77" s="24">
        <f t="shared" si="30"/>
        <v>1.4356683333333333</v>
      </c>
      <c r="Y77" s="24">
        <f t="shared" si="31"/>
        <v>1.3346100000000003</v>
      </c>
      <c r="Z77" s="27">
        <f t="shared" si="32"/>
        <v>-0.10105833333333303</v>
      </c>
      <c r="AA77" s="64">
        <f t="shared" si="33"/>
        <v>-0.17568999999999968</v>
      </c>
      <c r="AC77" s="36">
        <f t="shared" si="53"/>
        <v>-0.19731543541157337</v>
      </c>
      <c r="AD77" s="36">
        <f t="shared" si="62"/>
        <v>-2.16</v>
      </c>
      <c r="AE77" s="49"/>
      <c r="AF77" s="36"/>
      <c r="AG77" s="21"/>
      <c r="AI77" s="23">
        <f t="shared" si="63"/>
        <v>-1471.7594227707555</v>
      </c>
      <c r="AJ77" s="23">
        <f t="shared" si="64"/>
        <v>-1464.7991604806261</v>
      </c>
      <c r="AK77" s="24">
        <f t="shared" si="51"/>
        <v>0.73082857142857149</v>
      </c>
      <c r="AL77" s="24">
        <f t="shared" si="44"/>
        <v>0.80534333333333341</v>
      </c>
      <c r="AM77" s="24">
        <f t="shared" si="45"/>
        <v>1.0962372222222223</v>
      </c>
      <c r="AN77" s="27">
        <f t="shared" si="46"/>
        <v>0.2908938888888889</v>
      </c>
      <c r="AO77" s="64">
        <f t="shared" si="47"/>
        <v>0.36540865079365081</v>
      </c>
      <c r="AP77" s="21"/>
      <c r="AQ77" s="36">
        <f t="shared" si="54"/>
        <v>0.75733933601441117</v>
      </c>
      <c r="AR77" s="36">
        <f t="shared" si="65"/>
        <v>-55.95</v>
      </c>
      <c r="AS77" s="36"/>
      <c r="AT77" s="36"/>
      <c r="AU77" s="21"/>
    </row>
    <row r="78" spans="1:58" ht="15">
      <c r="A78" s="14">
        <v>2113900</v>
      </c>
      <c r="B78" s="12">
        <f t="shared" si="56"/>
        <v>-2113.9</v>
      </c>
      <c r="C78" s="12">
        <f t="shared" si="57"/>
        <v>1.5</v>
      </c>
      <c r="D78" s="16">
        <v>1.3009999999999999</v>
      </c>
      <c r="G78" s="23">
        <f t="shared" si="58"/>
        <v>-846.88254142116455</v>
      </c>
      <c r="H78" s="23">
        <f t="shared" si="58"/>
        <v>-846.10917894448357</v>
      </c>
      <c r="I78" s="24">
        <f t="shared" si="34"/>
        <v>1.0783</v>
      </c>
      <c r="J78" s="24">
        <f t="shared" si="36"/>
        <v>1.0529999999999999</v>
      </c>
      <c r="K78" s="24">
        <f t="shared" si="37"/>
        <v>1.0806944444444444</v>
      </c>
      <c r="L78" s="65">
        <f t="shared" si="38"/>
        <v>2.7694444444444466E-2</v>
      </c>
      <c r="M78" s="18">
        <f t="shared" si="39"/>
        <v>2.3944444444443658E-3</v>
      </c>
      <c r="N78" s="21"/>
      <c r="O78" s="36">
        <f t="shared" si="52"/>
        <v>-0.39794913052356107</v>
      </c>
      <c r="P78" s="36">
        <f t="shared" si="59"/>
        <v>-1.8</v>
      </c>
      <c r="Q78" s="38"/>
      <c r="R78" s="36"/>
      <c r="S78" s="21"/>
      <c r="U78" s="23">
        <f t="shared" si="60"/>
        <v>-1907.9358590635024</v>
      </c>
      <c r="V78" s="23">
        <f t="shared" si="61"/>
        <v>-1905.6157716334592</v>
      </c>
      <c r="W78" s="24">
        <f t="shared" si="69"/>
        <v>1.77085</v>
      </c>
      <c r="X78" s="24">
        <f t="shared" si="30"/>
        <v>1.6734</v>
      </c>
      <c r="Y78" s="24">
        <f t="shared" si="31"/>
        <v>1.3468650000000002</v>
      </c>
      <c r="Z78" s="27">
        <f t="shared" si="32"/>
        <v>-0.3265349999999998</v>
      </c>
      <c r="AA78" s="64">
        <f t="shared" si="33"/>
        <v>-0.42398499999999983</v>
      </c>
      <c r="AC78" s="36">
        <f t="shared" si="53"/>
        <v>-0.78130283200035855</v>
      </c>
      <c r="AD78" s="36">
        <f t="shared" si="62"/>
        <v>-2.16</v>
      </c>
      <c r="AE78" s="49"/>
      <c r="AF78" s="36"/>
      <c r="AG78" s="21"/>
      <c r="AI78" s="23">
        <f t="shared" si="63"/>
        <v>-1457.838898190497</v>
      </c>
      <c r="AJ78" s="23">
        <f t="shared" si="64"/>
        <v>-1450.8786359003677</v>
      </c>
      <c r="AK78" s="24">
        <f t="shared" si="51"/>
        <v>1.0577485714285715</v>
      </c>
      <c r="AL78" s="24">
        <f t="shared" si="44"/>
        <v>1.036521130952381</v>
      </c>
      <c r="AM78" s="24">
        <f t="shared" si="45"/>
        <v>1.0523261111111113</v>
      </c>
      <c r="AN78" s="27">
        <f t="shared" si="46"/>
        <v>1.5804980158730331E-2</v>
      </c>
      <c r="AO78" s="64">
        <f t="shared" si="47"/>
        <v>-5.4224603174601871E-3</v>
      </c>
      <c r="AP78" s="21"/>
      <c r="AQ78" s="36">
        <f t="shared" si="54"/>
        <v>0.99990974390268905</v>
      </c>
      <c r="AR78" s="36">
        <f t="shared" si="65"/>
        <v>-55.95</v>
      </c>
      <c r="AS78" s="36"/>
      <c r="AT78" s="36"/>
      <c r="AU78" s="21"/>
    </row>
    <row r="79" spans="1:58" ht="15">
      <c r="A79" s="14">
        <v>2112500</v>
      </c>
      <c r="B79" s="12">
        <f t="shared" si="56"/>
        <v>-2112.5</v>
      </c>
      <c r="C79" s="12">
        <f t="shared" si="57"/>
        <v>1.4000000000000909</v>
      </c>
      <c r="D79" s="16">
        <v>1.2246999999999999</v>
      </c>
      <c r="G79" s="23">
        <f t="shared" si="58"/>
        <v>-845.33581646780249</v>
      </c>
      <c r="H79" s="23">
        <f t="shared" si="58"/>
        <v>-844.56245399112152</v>
      </c>
      <c r="I79" s="24">
        <f t="shared" si="34"/>
        <v>1.0178</v>
      </c>
      <c r="J79" s="24">
        <f t="shared" si="36"/>
        <v>1.0631333333333333</v>
      </c>
      <c r="K79" s="24">
        <f t="shared" si="37"/>
        <v>1.0400888888888891</v>
      </c>
      <c r="L79" s="65">
        <f t="shared" si="38"/>
        <v>-2.3044444444444201E-2</v>
      </c>
      <c r="M79" s="18">
        <f t="shared" si="39"/>
        <v>2.2288888888889025E-2</v>
      </c>
      <c r="N79" s="21"/>
      <c r="O79" s="36">
        <f t="shared" si="52"/>
        <v>-0.89454488306549729</v>
      </c>
      <c r="P79" s="36">
        <f t="shared" si="59"/>
        <v>-1.8</v>
      </c>
      <c r="Q79" s="38"/>
      <c r="R79" s="36"/>
      <c r="S79" s="21"/>
      <c r="U79" s="23">
        <f t="shared" si="60"/>
        <v>-1903.2956842034164</v>
      </c>
      <c r="V79" s="23">
        <f t="shared" si="61"/>
        <v>-1900.9755967733731</v>
      </c>
      <c r="W79" s="24">
        <f t="shared" si="69"/>
        <v>1.73905</v>
      </c>
      <c r="X79" s="24">
        <f t="shared" si="30"/>
        <v>1.6620166666666669</v>
      </c>
      <c r="Y79" s="24">
        <f t="shared" si="31"/>
        <v>1.3457649999999999</v>
      </c>
      <c r="Z79" s="27">
        <f t="shared" si="32"/>
        <v>-0.31625166666666704</v>
      </c>
      <c r="AA79" s="64">
        <f t="shared" si="33"/>
        <v>-0.39328500000000011</v>
      </c>
      <c r="AC79" s="36">
        <f t="shared" si="53"/>
        <v>-0.99970995028243193</v>
      </c>
      <c r="AD79" s="36">
        <f t="shared" si="62"/>
        <v>-2.16</v>
      </c>
      <c r="AE79" s="49"/>
      <c r="AF79" s="36"/>
      <c r="AG79" s="21"/>
      <c r="AI79" s="23">
        <f t="shared" si="63"/>
        <v>-1443.9183736102386</v>
      </c>
      <c r="AJ79" s="23">
        <f t="shared" si="64"/>
        <v>-1436.9581113201093</v>
      </c>
      <c r="AK79" s="24">
        <f t="shared" si="51"/>
        <v>1.32098625</v>
      </c>
      <c r="AL79" s="24">
        <f t="shared" si="44"/>
        <v>1.1263086904761905</v>
      </c>
      <c r="AM79" s="24">
        <f t="shared" si="45"/>
        <v>1.0131572222222223</v>
      </c>
      <c r="AN79" s="27">
        <f t="shared" si="46"/>
        <v>-0.11315146825396827</v>
      </c>
      <c r="AO79" s="64">
        <f t="shared" si="47"/>
        <v>-0.30782902777777776</v>
      </c>
      <c r="AP79" s="21"/>
      <c r="AQ79" s="36">
        <f t="shared" si="54"/>
        <v>0.77461126985994089</v>
      </c>
      <c r="AR79" s="36">
        <f t="shared" si="65"/>
        <v>-55.95</v>
      </c>
      <c r="AS79" s="36"/>
      <c r="AT79" s="36"/>
      <c r="AU79" s="21"/>
    </row>
    <row r="80" spans="1:58" ht="15">
      <c r="A80" s="14">
        <v>2111000</v>
      </c>
      <c r="B80" s="12">
        <f t="shared" si="56"/>
        <v>-2111</v>
      </c>
      <c r="C80" s="12">
        <f t="shared" si="57"/>
        <v>1.5</v>
      </c>
      <c r="D80" s="16">
        <v>1.2535000000000001</v>
      </c>
      <c r="G80" s="23">
        <f t="shared" si="58"/>
        <v>-843.78909151444043</v>
      </c>
      <c r="H80" s="23">
        <f t="shared" si="58"/>
        <v>-843.01572903775946</v>
      </c>
      <c r="I80" s="24">
        <f t="shared" si="34"/>
        <v>1.0932999999999999</v>
      </c>
      <c r="J80" s="24">
        <f t="shared" si="36"/>
        <v>1.00745</v>
      </c>
      <c r="K80" s="24">
        <f t="shared" si="37"/>
        <v>1.0286999999999997</v>
      </c>
      <c r="L80" s="65">
        <f t="shared" si="38"/>
        <v>2.1249999999999769E-2</v>
      </c>
      <c r="M80" s="18">
        <f t="shared" si="39"/>
        <v>-6.4600000000000213E-2</v>
      </c>
      <c r="N80" s="21"/>
      <c r="O80" s="36">
        <f t="shared" si="52"/>
        <v>-0.97257314306212339</v>
      </c>
      <c r="P80" s="36">
        <f t="shared" si="59"/>
        <v>-1.8</v>
      </c>
      <c r="Q80" s="38"/>
      <c r="R80" s="36"/>
      <c r="S80" s="21"/>
      <c r="U80" s="23">
        <f t="shared" si="60"/>
        <v>-1898.6555093433303</v>
      </c>
      <c r="V80" s="23">
        <f t="shared" si="61"/>
        <v>-1896.3354219132871</v>
      </c>
      <c r="W80" s="24">
        <f t="shared" si="69"/>
        <v>1.4761500000000001</v>
      </c>
      <c r="X80" s="24">
        <f t="shared" si="30"/>
        <v>1.4913833333333333</v>
      </c>
      <c r="Y80" s="24">
        <f t="shared" si="31"/>
        <v>1.3725172222222222</v>
      </c>
      <c r="Z80" s="27">
        <f t="shared" si="32"/>
        <v>-0.11886611111111112</v>
      </c>
      <c r="AA80" s="64">
        <f t="shared" si="33"/>
        <v>-0.10363277777777791</v>
      </c>
      <c r="AC80" s="36">
        <f t="shared" si="53"/>
        <v>-0.75034167228887438</v>
      </c>
      <c r="AD80" s="36">
        <f t="shared" si="62"/>
        <v>-2.16</v>
      </c>
      <c r="AE80" s="49"/>
      <c r="AF80" s="36"/>
      <c r="AG80" s="21"/>
      <c r="AI80" s="23">
        <f t="shared" si="63"/>
        <v>-1429.9978490299802</v>
      </c>
      <c r="AJ80" s="23">
        <f t="shared" si="64"/>
        <v>-1423.0375867398509</v>
      </c>
      <c r="AK80" s="24">
        <f t="shared" si="51"/>
        <v>1.0001912500000001</v>
      </c>
      <c r="AL80" s="24">
        <f t="shared" si="44"/>
        <v>1.2068725</v>
      </c>
      <c r="AM80" s="24">
        <f t="shared" si="45"/>
        <v>0.99697716049382734</v>
      </c>
      <c r="AN80" s="27">
        <f t="shared" si="46"/>
        <v>-0.20989533950617267</v>
      </c>
      <c r="AO80" s="64">
        <f t="shared" si="47"/>
        <v>-3.2140895061727459E-3</v>
      </c>
      <c r="AP80" s="21"/>
      <c r="AQ80" s="36">
        <f t="shared" si="54"/>
        <v>0.18686357380441124</v>
      </c>
      <c r="AR80" s="36">
        <f t="shared" si="65"/>
        <v>-55.95</v>
      </c>
      <c r="AS80" s="36"/>
      <c r="AT80" s="36"/>
      <c r="AU80" s="21"/>
    </row>
    <row r="81" spans="1:47" ht="15">
      <c r="A81" s="14">
        <v>2109600</v>
      </c>
      <c r="B81" s="12">
        <f t="shared" si="56"/>
        <v>-2109.6</v>
      </c>
      <c r="C81" s="12">
        <f t="shared" si="57"/>
        <v>1.4000000000000909</v>
      </c>
      <c r="D81" s="16">
        <v>1.2788999999999999</v>
      </c>
      <c r="G81" s="23">
        <f t="shared" si="58"/>
        <v>-842.24236656107837</v>
      </c>
      <c r="H81" s="23">
        <f t="shared" si="58"/>
        <v>-841.4690040843974</v>
      </c>
      <c r="I81" s="24">
        <f t="shared" si="34"/>
        <v>0.91125</v>
      </c>
      <c r="J81" s="24">
        <f t="shared" si="36"/>
        <v>1.03695</v>
      </c>
      <c r="K81" s="24">
        <f t="shared" si="37"/>
        <v>1.0152522222222222</v>
      </c>
      <c r="L81" s="65">
        <f t="shared" si="38"/>
        <v>-2.1697777777777816E-2</v>
      </c>
      <c r="M81" s="18">
        <f t="shared" si="39"/>
        <v>0.10400222222222222</v>
      </c>
      <c r="N81" s="21"/>
      <c r="O81" s="36">
        <f t="shared" si="52"/>
        <v>-0.59552362047349305</v>
      </c>
      <c r="P81" s="36">
        <f t="shared" si="59"/>
        <v>-1.8</v>
      </c>
      <c r="Q81" s="38"/>
      <c r="R81" s="36"/>
      <c r="S81" s="21"/>
      <c r="U81" s="23">
        <f t="shared" si="60"/>
        <v>-1894.0153344832443</v>
      </c>
      <c r="V81" s="23">
        <f t="shared" si="61"/>
        <v>-1891.695247053201</v>
      </c>
      <c r="W81" s="24">
        <f t="shared" si="69"/>
        <v>1.25895</v>
      </c>
      <c r="X81" s="24">
        <f t="shared" si="30"/>
        <v>1.2580500000000001</v>
      </c>
      <c r="Y81" s="24">
        <f t="shared" si="31"/>
        <v>1.4123370370370367</v>
      </c>
      <c r="Z81" s="27">
        <f t="shared" si="32"/>
        <v>0.15428703703703661</v>
      </c>
      <c r="AA81" s="64">
        <f t="shared" si="33"/>
        <v>0.15338703703703671</v>
      </c>
      <c r="AC81" s="36">
        <f t="shared" si="53"/>
        <v>-0.14988018671256947</v>
      </c>
      <c r="AD81" s="36">
        <f t="shared" si="62"/>
        <v>-2.16</v>
      </c>
      <c r="AE81" s="49"/>
      <c r="AF81" s="36"/>
      <c r="AG81" s="21"/>
      <c r="AI81" s="23">
        <f t="shared" si="63"/>
        <v>-1416.0773244497218</v>
      </c>
      <c r="AJ81" s="23">
        <f t="shared" si="64"/>
        <v>-1409.1170621595925</v>
      </c>
      <c r="AK81" s="24">
        <f t="shared" si="51"/>
        <v>1.2994400000000002</v>
      </c>
      <c r="AL81" s="24">
        <f t="shared" si="44"/>
        <v>1.1805520833333334</v>
      </c>
      <c r="AM81" s="24">
        <f t="shared" si="45"/>
        <v>1.1236532319223984</v>
      </c>
      <c r="AN81" s="27">
        <f t="shared" si="46"/>
        <v>-5.6898851410934981E-2</v>
      </c>
      <c r="AO81" s="64">
        <f t="shared" si="47"/>
        <v>-0.17578676807760174</v>
      </c>
      <c r="AP81" s="21"/>
      <c r="AQ81" s="36">
        <f t="shared" si="54"/>
        <v>-0.48831966519151759</v>
      </c>
      <c r="AR81" s="36">
        <f t="shared" si="65"/>
        <v>-55.95</v>
      </c>
      <c r="AS81" s="36"/>
      <c r="AT81" s="36"/>
      <c r="AU81" s="21"/>
    </row>
    <row r="82" spans="1:47" ht="15">
      <c r="A82" s="14">
        <v>2108100</v>
      </c>
      <c r="B82" s="12">
        <f t="shared" si="56"/>
        <v>-2108.1</v>
      </c>
      <c r="C82" s="12">
        <f t="shared" si="57"/>
        <v>1.5</v>
      </c>
      <c r="D82" s="16">
        <v>1.0001</v>
      </c>
      <c r="G82" s="23">
        <f t="shared" si="58"/>
        <v>-840.69564160771631</v>
      </c>
      <c r="H82" s="23">
        <f t="shared" si="58"/>
        <v>-839.92227913103534</v>
      </c>
      <c r="I82" s="24">
        <f t="shared" si="34"/>
        <v>1.1063000000000001</v>
      </c>
      <c r="J82" s="24">
        <f t="shared" si="36"/>
        <v>0.93566666666666665</v>
      </c>
      <c r="K82" s="24">
        <f t="shared" si="37"/>
        <v>1.0169633333333334</v>
      </c>
      <c r="L82" s="65">
        <f t="shared" si="38"/>
        <v>8.1296666666666795E-2</v>
      </c>
      <c r="M82" s="18">
        <f t="shared" si="39"/>
        <v>-8.933666666666662E-2</v>
      </c>
      <c r="N82" s="21"/>
      <c r="O82" s="36">
        <f t="shared" si="52"/>
        <v>6.0178022642539415E-2</v>
      </c>
      <c r="P82" s="36">
        <f t="shared" si="59"/>
        <v>-1.8</v>
      </c>
      <c r="Q82" s="38"/>
      <c r="R82" s="36"/>
      <c r="S82" s="21"/>
      <c r="U82" s="23">
        <f t="shared" si="60"/>
        <v>-1889.3751596231582</v>
      </c>
      <c r="V82" s="23">
        <f t="shared" si="61"/>
        <v>-1887.0550721931149</v>
      </c>
      <c r="W82" s="24">
        <f t="shared" si="69"/>
        <v>1.03905</v>
      </c>
      <c r="X82" s="24">
        <f t="shared" si="30"/>
        <v>1.1819500000000001</v>
      </c>
      <c r="Y82" s="24">
        <f t="shared" si="31"/>
        <v>1.4080703703703703</v>
      </c>
      <c r="Z82" s="27">
        <f t="shared" si="32"/>
        <v>0.22612037037037025</v>
      </c>
      <c r="AA82" s="64">
        <f t="shared" si="33"/>
        <v>0.36902037037037028</v>
      </c>
      <c r="AC82" s="36">
        <f t="shared" si="53"/>
        <v>0.52071190395927391</v>
      </c>
      <c r="AD82" s="36">
        <f t="shared" si="62"/>
        <v>-2.16</v>
      </c>
      <c r="AE82" s="49"/>
      <c r="AF82" s="36"/>
      <c r="AG82" s="21"/>
      <c r="AI82" s="23">
        <f t="shared" si="63"/>
        <v>-1402.1567998694634</v>
      </c>
      <c r="AJ82" s="23">
        <f t="shared" si="64"/>
        <v>-1395.1965375793341</v>
      </c>
      <c r="AK82" s="24">
        <f t="shared" si="51"/>
        <v>1.2420249999999999</v>
      </c>
      <c r="AL82" s="24">
        <f t="shared" si="44"/>
        <v>1.1680241666666669</v>
      </c>
      <c r="AM82" s="24">
        <f t="shared" si="45"/>
        <v>1.1672969708994709</v>
      </c>
      <c r="AN82" s="27">
        <f t="shared" si="46"/>
        <v>-7.2719576719593171E-4</v>
      </c>
      <c r="AO82" s="64">
        <f t="shared" si="47"/>
        <v>-7.4728029100529003E-2</v>
      </c>
      <c r="AP82" s="21"/>
      <c r="AQ82" s="36">
        <f t="shared" si="54"/>
        <v>-0.93501270577575646</v>
      </c>
      <c r="AR82" s="36">
        <f t="shared" si="65"/>
        <v>-55.95</v>
      </c>
      <c r="AS82" s="36"/>
      <c r="AT82" s="36"/>
      <c r="AU82" s="21"/>
    </row>
    <row r="83" spans="1:47" ht="15">
      <c r="A83" s="14">
        <v>2106800</v>
      </c>
      <c r="B83" s="12">
        <f t="shared" si="56"/>
        <v>-2106.8000000000002</v>
      </c>
      <c r="C83" s="12">
        <f t="shared" si="57"/>
        <v>1.2999999999997272</v>
      </c>
      <c r="D83" s="16">
        <v>1.0646</v>
      </c>
      <c r="G83" s="23">
        <f t="shared" si="58"/>
        <v>-839.14891665435425</v>
      </c>
      <c r="H83" s="23">
        <f t="shared" si="58"/>
        <v>-838.37555417767328</v>
      </c>
      <c r="I83" s="24">
        <f t="shared" si="34"/>
        <v>0.78944999999999999</v>
      </c>
      <c r="J83" s="24">
        <f t="shared" si="36"/>
        <v>0.99381666666666668</v>
      </c>
      <c r="K83" s="24">
        <f t="shared" si="37"/>
        <v>1.0229744444444446</v>
      </c>
      <c r="L83" s="65">
        <f t="shared" si="38"/>
        <v>2.9157777777777949E-2</v>
      </c>
      <c r="M83" s="18">
        <f t="shared" si="39"/>
        <v>0.23352444444444465</v>
      </c>
      <c r="N83" s="21"/>
      <c r="O83" s="36">
        <f t="shared" si="52"/>
        <v>0.68772170015985934</v>
      </c>
      <c r="P83" s="36">
        <f t="shared" si="59"/>
        <v>-1.8</v>
      </c>
      <c r="Q83" s="38"/>
      <c r="R83" s="36"/>
      <c r="S83" s="21"/>
      <c r="U83" s="23">
        <f t="shared" si="60"/>
        <v>-1884.7349847630721</v>
      </c>
      <c r="V83" s="23">
        <f t="shared" si="61"/>
        <v>-1882.4148973330289</v>
      </c>
      <c r="W83" s="24">
        <f t="shared" si="69"/>
        <v>1.2478500000000001</v>
      </c>
      <c r="X83" s="24">
        <f t="shared" si="30"/>
        <v>1.1905000000000001</v>
      </c>
      <c r="Y83" s="24">
        <f t="shared" si="31"/>
        <v>1.3824648148148144</v>
      </c>
      <c r="Z83" s="27">
        <f t="shared" si="32"/>
        <v>0.19196481481481431</v>
      </c>
      <c r="AA83" s="64">
        <f t="shared" si="33"/>
        <v>0.1346148148148143</v>
      </c>
      <c r="AC83" s="36">
        <f t="shared" si="53"/>
        <v>0.94765710770038913</v>
      </c>
      <c r="AD83" s="36">
        <f t="shared" si="62"/>
        <v>-2.16</v>
      </c>
      <c r="AE83" s="49"/>
      <c r="AF83" s="36"/>
      <c r="AG83" s="21"/>
      <c r="AI83" s="23">
        <f t="shared" si="63"/>
        <v>-1388.236275289205</v>
      </c>
      <c r="AJ83" s="23">
        <f t="shared" si="64"/>
        <v>-1381.2760129990756</v>
      </c>
      <c r="AK83" s="24">
        <f t="shared" si="51"/>
        <v>0.96260750000000006</v>
      </c>
      <c r="AL83" s="24">
        <f t="shared" si="44"/>
        <v>0.97871564814814815</v>
      </c>
      <c r="AM83" s="24">
        <f t="shared" si="45"/>
        <v>1.1606118518518518</v>
      </c>
      <c r="AN83" s="27">
        <f t="shared" si="46"/>
        <v>0.18189620370370363</v>
      </c>
      <c r="AO83" s="64">
        <f t="shared" si="47"/>
        <v>0.19800435185185172</v>
      </c>
      <c r="AP83" s="21"/>
      <c r="AQ83" s="36">
        <f t="shared" si="54"/>
        <v>-0.94420290981880761</v>
      </c>
      <c r="AR83" s="36">
        <f t="shared" si="65"/>
        <v>-55.95</v>
      </c>
      <c r="AS83" s="36"/>
      <c r="AT83" s="36"/>
      <c r="AU83" s="21"/>
    </row>
    <row r="84" spans="1:47" ht="15">
      <c r="A84" s="14">
        <v>2105300</v>
      </c>
      <c r="B84" s="12">
        <f t="shared" si="56"/>
        <v>-2105.3000000000002</v>
      </c>
      <c r="C84" s="12">
        <f t="shared" si="57"/>
        <v>1.5</v>
      </c>
      <c r="D84" s="16">
        <v>0.95535000000000003</v>
      </c>
      <c r="G84" s="23">
        <f t="shared" ref="G84:H99" si="70">G83 + 1.54672495336205</f>
        <v>-837.60219170099219</v>
      </c>
      <c r="H84" s="23">
        <f t="shared" si="70"/>
        <v>-836.82882922431122</v>
      </c>
      <c r="I84" s="24">
        <f t="shared" si="34"/>
        <v>1.0857000000000001</v>
      </c>
      <c r="J84" s="24">
        <f t="shared" si="36"/>
        <v>0.95580666666666669</v>
      </c>
      <c r="K84" s="24">
        <f t="shared" si="37"/>
        <v>1.0111977777777779</v>
      </c>
      <c r="L84" s="65">
        <f t="shared" si="38"/>
        <v>5.5391111111111169E-2</v>
      </c>
      <c r="M84" s="18">
        <f t="shared" si="39"/>
        <v>-7.4502222222222247E-2</v>
      </c>
      <c r="N84" s="21"/>
      <c r="O84" s="36">
        <f t="shared" si="52"/>
        <v>0.99347275099706622</v>
      </c>
      <c r="P84" s="36">
        <f t="shared" si="59"/>
        <v>-1.8</v>
      </c>
      <c r="Q84" s="38"/>
      <c r="R84" s="36"/>
      <c r="S84" s="21"/>
      <c r="U84" s="23">
        <f t="shared" si="60"/>
        <v>-1880.0948099029861</v>
      </c>
      <c r="V84" s="23">
        <f t="shared" si="61"/>
        <v>-1877.7747224729428</v>
      </c>
      <c r="W84" s="24">
        <f t="shared" si="69"/>
        <v>1.2846</v>
      </c>
      <c r="X84" s="24">
        <f t="shared" ref="X84:X147" si="71">AVERAGE(W83:W85)</f>
        <v>1.3055611111111112</v>
      </c>
      <c r="Y84" s="24">
        <f t="shared" ref="Y84:Y147" si="72">AVERAGE(W80:W88)</f>
        <v>1.3335814814814815</v>
      </c>
      <c r="Z84" s="27">
        <f t="shared" ref="Z84:Z147" si="73">Y84-X84</f>
        <v>2.8020370370370307E-2</v>
      </c>
      <c r="AA84" s="64">
        <f t="shared" ref="AA84:AA147" si="74">Y84-W84</f>
        <v>4.8981481481481515E-2</v>
      </c>
      <c r="AC84" s="36">
        <f t="shared" si="53"/>
        <v>0.93118301871291631</v>
      </c>
      <c r="AD84" s="36">
        <f t="shared" si="62"/>
        <v>-2.16</v>
      </c>
      <c r="AE84" s="49"/>
      <c r="AF84" s="36"/>
      <c r="AG84" s="21"/>
      <c r="AI84" s="23">
        <f t="shared" si="63"/>
        <v>-1374.3157507089466</v>
      </c>
      <c r="AJ84" s="23">
        <f t="shared" si="64"/>
        <v>-1367.3554884188172</v>
      </c>
      <c r="AK84" s="24">
        <f t="shared" si="51"/>
        <v>0.73151444444444447</v>
      </c>
      <c r="AL84" s="24">
        <f t="shared" si="44"/>
        <v>1.1538864814814815</v>
      </c>
      <c r="AM84" s="24">
        <f t="shared" si="45"/>
        <v>1.1427207407407407</v>
      </c>
      <c r="AN84" s="27">
        <f t="shared" si="46"/>
        <v>-1.1165740740740837E-2</v>
      </c>
      <c r="AO84" s="64">
        <f t="shared" si="47"/>
        <v>0.41120629629629624</v>
      </c>
      <c r="AP84" s="21"/>
      <c r="AQ84" s="36">
        <f t="shared" si="54"/>
        <v>-0.51159007871118589</v>
      </c>
      <c r="AR84" s="36">
        <f t="shared" si="65"/>
        <v>-55.95</v>
      </c>
      <c r="AS84" s="36"/>
      <c r="AT84" s="36"/>
      <c r="AU84" s="21"/>
    </row>
    <row r="85" spans="1:47" ht="15">
      <c r="A85" s="14">
        <v>2103900</v>
      </c>
      <c r="B85" s="12">
        <f t="shared" si="56"/>
        <v>-2103.9</v>
      </c>
      <c r="C85" s="12">
        <f t="shared" si="57"/>
        <v>1.4000000000000909</v>
      </c>
      <c r="D85" s="16">
        <v>0.92930000000000001</v>
      </c>
      <c r="G85" s="23">
        <f t="shared" si="70"/>
        <v>-836.05546674763013</v>
      </c>
      <c r="H85" s="23">
        <f t="shared" si="70"/>
        <v>-835.28210427094916</v>
      </c>
      <c r="I85" s="24">
        <f t="shared" ref="I85:I148" si="75">AVERAGEIFS(Y_VADM,AgeBP,"&gt;"&amp;G85,AgeBP,"&lt;="&amp;G86)</f>
        <v>0.99226999999999999</v>
      </c>
      <c r="J85" s="24">
        <f t="shared" ref="J85:J148" si="76">AVERAGE(I84:I86)</f>
        <v>1.05209</v>
      </c>
      <c r="K85" s="24">
        <f t="shared" ref="K85:K148" si="77">AVERAGE(I81:I89)</f>
        <v>0.99879277777777786</v>
      </c>
      <c r="L85" s="65">
        <f t="shared" si="38"/>
        <v>-5.3297222222222107E-2</v>
      </c>
      <c r="M85" s="18">
        <f t="shared" si="39"/>
        <v>6.5227777777778773E-3</v>
      </c>
      <c r="N85" s="21"/>
      <c r="O85" s="36">
        <f t="shared" si="52"/>
        <v>0.83436686042301345</v>
      </c>
      <c r="P85" s="36">
        <f t="shared" si="59"/>
        <v>-1.8</v>
      </c>
      <c r="Q85" s="38"/>
      <c r="R85" s="36"/>
      <c r="S85" s="21"/>
      <c r="U85" s="23">
        <f t="shared" si="60"/>
        <v>-1875.4546350429</v>
      </c>
      <c r="V85" s="23">
        <f t="shared" si="61"/>
        <v>-1873.1345476128567</v>
      </c>
      <c r="W85" s="24">
        <f t="shared" si="69"/>
        <v>1.3842333333333332</v>
      </c>
      <c r="X85" s="24">
        <f t="shared" si="71"/>
        <v>1.3802444444444444</v>
      </c>
      <c r="Y85" s="24">
        <f t="shared" si="72"/>
        <v>1.3009314814814814</v>
      </c>
      <c r="Z85" s="27">
        <f t="shared" si="73"/>
        <v>-7.9312962962962974E-2</v>
      </c>
      <c r="AA85" s="64">
        <f t="shared" si="74"/>
        <v>-8.3301851851851794E-2</v>
      </c>
      <c r="AC85" s="36">
        <f t="shared" si="53"/>
        <v>0.47899804632319865</v>
      </c>
      <c r="AD85" s="36">
        <f t="shared" si="62"/>
        <v>-2.16</v>
      </c>
      <c r="AE85" s="49"/>
      <c r="AF85" s="36"/>
      <c r="AG85" s="21"/>
      <c r="AI85" s="23">
        <f t="shared" si="63"/>
        <v>-1360.3952261286881</v>
      </c>
      <c r="AJ85" s="23">
        <f t="shared" si="64"/>
        <v>-1353.4349638385588</v>
      </c>
      <c r="AK85" s="24">
        <f t="shared" ref="AK85:AK116" si="78">AVERAGEIFS(Y_VADM,AgeBP,"&gt;"&amp;AI85,AgeBP,"&lt;="&amp;AI86)</f>
        <v>1.7675375</v>
      </c>
      <c r="AL85" s="24">
        <f t="shared" si="44"/>
        <v>1.2075580555555556</v>
      </c>
      <c r="AM85" s="24">
        <f t="shared" si="45"/>
        <v>1.1263807605820106</v>
      </c>
      <c r="AN85" s="27">
        <f t="shared" si="46"/>
        <v>-8.1177294973544978E-2</v>
      </c>
      <c r="AO85" s="64">
        <f t="shared" si="47"/>
        <v>-0.64115673941798934</v>
      </c>
      <c r="AP85" s="21"/>
      <c r="AQ85" s="36">
        <f t="shared" si="54"/>
        <v>0.16040143591581668</v>
      </c>
      <c r="AR85" s="36">
        <f t="shared" si="65"/>
        <v>-55.95</v>
      </c>
      <c r="AS85" s="36"/>
      <c r="AT85" s="36"/>
      <c r="AU85" s="21"/>
    </row>
    <row r="86" spans="1:47" ht="15">
      <c r="A86" s="14">
        <v>2102400</v>
      </c>
      <c r="B86" s="12">
        <f t="shared" si="56"/>
        <v>-2102.4</v>
      </c>
      <c r="C86" s="12">
        <f t="shared" si="57"/>
        <v>1.5</v>
      </c>
      <c r="D86" s="16">
        <v>0.75819999999999999</v>
      </c>
      <c r="G86" s="23">
        <f t="shared" si="70"/>
        <v>-834.50874179426808</v>
      </c>
      <c r="H86" s="23">
        <f t="shared" si="70"/>
        <v>-833.7353793175871</v>
      </c>
      <c r="I86" s="24">
        <f t="shared" si="75"/>
        <v>1.0783</v>
      </c>
      <c r="J86" s="24">
        <f t="shared" si="76"/>
        <v>1.0676566666666667</v>
      </c>
      <c r="K86" s="24">
        <f t="shared" si="77"/>
        <v>1.0143761111111114</v>
      </c>
      <c r="L86" s="65">
        <f t="shared" si="38"/>
        <v>-5.3280555555555331E-2</v>
      </c>
      <c r="M86" s="18">
        <f t="shared" si="39"/>
        <v>-6.3923888888888669E-2</v>
      </c>
      <c r="N86" s="21"/>
      <c r="O86" s="36">
        <f t="shared" si="52"/>
        <v>0.28485144290225012</v>
      </c>
      <c r="P86" s="36">
        <f t="shared" si="59"/>
        <v>-1.8</v>
      </c>
      <c r="Q86" s="38"/>
      <c r="R86" s="36"/>
      <c r="S86" s="21"/>
      <c r="U86" s="23">
        <f t="shared" si="60"/>
        <v>-1870.8144601828139</v>
      </c>
      <c r="V86" s="23">
        <f t="shared" si="61"/>
        <v>-1868.4943727527707</v>
      </c>
      <c r="W86" s="24">
        <f t="shared" si="69"/>
        <v>1.4719</v>
      </c>
      <c r="X86" s="24">
        <f t="shared" si="71"/>
        <v>1.465511111111111</v>
      </c>
      <c r="Y86" s="24">
        <f t="shared" si="72"/>
        <v>1.2961037037037038</v>
      </c>
      <c r="Z86" s="27">
        <f t="shared" si="73"/>
        <v>-0.16940740740740723</v>
      </c>
      <c r="AA86" s="64">
        <f t="shared" si="74"/>
        <v>-0.17579629629629623</v>
      </c>
      <c r="AC86" s="36">
        <f t="shared" si="53"/>
        <v>-0.19731543541149651</v>
      </c>
      <c r="AD86" s="36">
        <f t="shared" si="62"/>
        <v>-2.16</v>
      </c>
      <c r="AE86" s="49"/>
      <c r="AF86" s="36"/>
      <c r="AG86" s="21"/>
      <c r="AI86" s="23">
        <f t="shared" si="63"/>
        <v>-1346.4747015484297</v>
      </c>
      <c r="AJ86" s="23">
        <f t="shared" si="64"/>
        <v>-1339.5144392583004</v>
      </c>
      <c r="AK86" s="24">
        <f t="shared" si="78"/>
        <v>1.1236222222222221</v>
      </c>
      <c r="AL86" s="24">
        <f t="shared" si="44"/>
        <v>1.2962474074074073</v>
      </c>
      <c r="AM86" s="24">
        <f t="shared" si="45"/>
        <v>1.0918793320105822</v>
      </c>
      <c r="AN86" s="27">
        <f t="shared" si="46"/>
        <v>-0.20436807539682511</v>
      </c>
      <c r="AO86" s="64">
        <f t="shared" si="47"/>
        <v>-3.1742890211639896E-2</v>
      </c>
      <c r="AP86" s="21"/>
      <c r="AQ86" s="36">
        <f t="shared" si="54"/>
        <v>0.75733933601439707</v>
      </c>
      <c r="AR86" s="36">
        <f t="shared" si="65"/>
        <v>-55.95</v>
      </c>
      <c r="AS86" s="36"/>
      <c r="AT86" s="36"/>
      <c r="AU86" s="21"/>
    </row>
    <row r="87" spans="1:47" ht="15">
      <c r="A87" s="14">
        <v>2101000</v>
      </c>
      <c r="B87" s="12">
        <f t="shared" si="56"/>
        <v>-2101</v>
      </c>
      <c r="C87" s="12">
        <f t="shared" si="57"/>
        <v>1.4000000000000909</v>
      </c>
      <c r="D87" s="16">
        <v>0.90222999999999998</v>
      </c>
      <c r="G87" s="23">
        <f t="shared" si="70"/>
        <v>-832.96201684090602</v>
      </c>
      <c r="H87" s="23">
        <f t="shared" si="70"/>
        <v>-832.18865436422504</v>
      </c>
      <c r="I87" s="24">
        <f t="shared" si="75"/>
        <v>1.1324000000000001</v>
      </c>
      <c r="J87" s="24">
        <f t="shared" si="76"/>
        <v>1.0408366666666666</v>
      </c>
      <c r="K87" s="24">
        <f t="shared" si="77"/>
        <v>0.98998555555555556</v>
      </c>
      <c r="L87" s="65">
        <f t="shared" si="38"/>
        <v>-5.0851111111111069E-2</v>
      </c>
      <c r="M87" s="18">
        <f t="shared" si="39"/>
        <v>-0.14241444444444451</v>
      </c>
      <c r="N87" s="21"/>
      <c r="O87" s="36">
        <f t="shared" si="52"/>
        <v>-0.39794913052359343</v>
      </c>
      <c r="P87" s="36">
        <f t="shared" si="59"/>
        <v>-1.8</v>
      </c>
      <c r="Q87" s="38"/>
      <c r="R87" s="36"/>
      <c r="S87" s="21"/>
      <c r="U87" s="23">
        <f t="shared" si="60"/>
        <v>-1866.1742853227279</v>
      </c>
      <c r="V87" s="23">
        <f t="shared" si="61"/>
        <v>-1863.8541978926846</v>
      </c>
      <c r="W87" s="24">
        <f t="shared" si="69"/>
        <v>1.5404</v>
      </c>
      <c r="X87" s="24">
        <f t="shared" si="71"/>
        <v>1.4371333333333334</v>
      </c>
      <c r="Y87" s="24">
        <f t="shared" si="72"/>
        <v>1.3024659259259261</v>
      </c>
      <c r="Z87" s="27">
        <f t="shared" si="73"/>
        <v>-0.13466740740740724</v>
      </c>
      <c r="AA87" s="64">
        <f t="shared" si="74"/>
        <v>-0.23793407407407385</v>
      </c>
      <c r="AC87" s="36">
        <f t="shared" si="53"/>
        <v>-0.78130283200027406</v>
      </c>
      <c r="AD87" s="36">
        <f t="shared" si="62"/>
        <v>-2.16</v>
      </c>
      <c r="AE87" s="49"/>
      <c r="AF87" s="36"/>
      <c r="AG87" s="21"/>
      <c r="AI87" s="23">
        <f t="shared" si="63"/>
        <v>-1332.5541769681713</v>
      </c>
      <c r="AJ87" s="23">
        <f t="shared" si="64"/>
        <v>-1325.593914678042</v>
      </c>
      <c r="AK87" s="24">
        <f t="shared" si="78"/>
        <v>0.99758250000000015</v>
      </c>
      <c r="AL87" s="24">
        <f t="shared" si="44"/>
        <v>1.0937236574074074</v>
      </c>
      <c r="AM87" s="24">
        <f t="shared" si="45"/>
        <v>1.0683504431216932</v>
      </c>
      <c r="AN87" s="27">
        <f t="shared" si="46"/>
        <v>-2.5373214285714152E-2</v>
      </c>
      <c r="AO87" s="64">
        <f t="shared" si="47"/>
        <v>7.07679431216931E-2</v>
      </c>
      <c r="AP87" s="21"/>
      <c r="AQ87" s="36">
        <f t="shared" si="54"/>
        <v>0.99990974390268905</v>
      </c>
      <c r="AR87" s="36">
        <f t="shared" si="65"/>
        <v>-55.95</v>
      </c>
      <c r="AS87" s="36"/>
      <c r="AT87" s="36"/>
      <c r="AU87" s="21"/>
    </row>
    <row r="88" spans="1:47" ht="15">
      <c r="A88" s="14">
        <v>2099500</v>
      </c>
      <c r="B88" s="12">
        <f t="shared" si="56"/>
        <v>-2099.5</v>
      </c>
      <c r="C88" s="12">
        <f t="shared" si="57"/>
        <v>1.5</v>
      </c>
      <c r="D88" s="16">
        <v>0.66954000000000002</v>
      </c>
      <c r="G88" s="23">
        <f t="shared" si="70"/>
        <v>-831.41529188754396</v>
      </c>
      <c r="H88" s="23">
        <f t="shared" si="70"/>
        <v>-830.64192941086299</v>
      </c>
      <c r="I88" s="24">
        <f t="shared" si="75"/>
        <v>0.91181000000000001</v>
      </c>
      <c r="J88" s="24">
        <f t="shared" si="76"/>
        <v>1.0086216666666667</v>
      </c>
      <c r="K88" s="24">
        <f t="shared" si="77"/>
        <v>1.0079013888888888</v>
      </c>
      <c r="L88" s="65">
        <f t="shared" si="38"/>
        <v>-7.2027777777794455E-4</v>
      </c>
      <c r="M88" s="18">
        <f t="shared" si="39"/>
        <v>9.6091388888888796E-2</v>
      </c>
      <c r="N88" s="21"/>
      <c r="O88" s="36">
        <f t="shared" si="52"/>
        <v>-0.89454488306553848</v>
      </c>
      <c r="P88" s="36">
        <f t="shared" si="59"/>
        <v>-1.8</v>
      </c>
      <c r="Q88" s="38"/>
      <c r="R88" s="36"/>
      <c r="S88" s="21"/>
      <c r="U88" s="23">
        <f t="shared" si="60"/>
        <v>-1861.5341104626418</v>
      </c>
      <c r="V88" s="23">
        <f t="shared" si="61"/>
        <v>-1859.2140230325986</v>
      </c>
      <c r="W88" s="24">
        <f t="shared" si="69"/>
        <v>1.2991000000000001</v>
      </c>
      <c r="X88" s="24">
        <f t="shared" si="71"/>
        <v>1.3406000000000002</v>
      </c>
      <c r="Y88" s="24">
        <f t="shared" si="72"/>
        <v>1.2838659259259262</v>
      </c>
      <c r="Z88" s="27">
        <f t="shared" si="73"/>
        <v>-5.6734074074074048E-2</v>
      </c>
      <c r="AA88" s="64">
        <f t="shared" si="74"/>
        <v>-1.5234074074073956E-2</v>
      </c>
      <c r="AC88" s="36">
        <f t="shared" si="53"/>
        <v>-0.99970995028243514</v>
      </c>
      <c r="AD88" s="36">
        <f t="shared" si="62"/>
        <v>-2.16</v>
      </c>
      <c r="AE88" s="49"/>
      <c r="AF88" s="36"/>
      <c r="AG88" s="21"/>
      <c r="AI88" s="23">
        <f t="shared" si="63"/>
        <v>-1318.6336523879129</v>
      </c>
      <c r="AJ88" s="23">
        <f t="shared" si="64"/>
        <v>-1311.6733900977836</v>
      </c>
      <c r="AK88" s="24">
        <f t="shared" si="78"/>
        <v>1.1599662500000001</v>
      </c>
      <c r="AL88" s="24">
        <f t="shared" si="44"/>
        <v>1.0035600595238094</v>
      </c>
      <c r="AM88" s="24">
        <f t="shared" si="45"/>
        <v>1.038364689153439</v>
      </c>
      <c r="AN88" s="27">
        <f t="shared" si="46"/>
        <v>3.4804629629629602E-2</v>
      </c>
      <c r="AO88" s="64">
        <f t="shared" si="47"/>
        <v>-0.12160156084656104</v>
      </c>
      <c r="AP88" s="21"/>
      <c r="AQ88" s="36">
        <f t="shared" si="54"/>
        <v>0.77461126985995454</v>
      </c>
      <c r="AR88" s="36">
        <f t="shared" si="65"/>
        <v>-55.95</v>
      </c>
      <c r="AS88" s="36"/>
      <c r="AT88" s="36"/>
      <c r="AU88" s="21"/>
    </row>
    <row r="89" spans="1:47" ht="15">
      <c r="A89" s="14">
        <v>2098100</v>
      </c>
      <c r="B89" s="12">
        <f t="shared" si="56"/>
        <v>-2098.1</v>
      </c>
      <c r="C89" s="12">
        <f t="shared" si="57"/>
        <v>1.4000000000000909</v>
      </c>
      <c r="D89" s="16">
        <v>0.82791999999999999</v>
      </c>
      <c r="F89" t="s">
        <v>37</v>
      </c>
      <c r="G89" s="23">
        <f t="shared" si="70"/>
        <v>-829.8685669341819</v>
      </c>
      <c r="H89" s="23">
        <f t="shared" si="70"/>
        <v>-829.09520445750093</v>
      </c>
      <c r="I89" s="24">
        <f>(I88+I90)/2</f>
        <v>0.98165500000000006</v>
      </c>
      <c r="J89" s="24">
        <f t="shared" si="76"/>
        <v>0.98165499999999994</v>
      </c>
      <c r="K89" s="24">
        <f t="shared" si="77"/>
        <v>1.0000013888888888</v>
      </c>
      <c r="L89" s="65">
        <f t="shared" ref="L89:L152" si="79">K89-J89</f>
        <v>1.8346388888888843E-2</v>
      </c>
      <c r="M89" s="18">
        <f t="shared" ref="M89:M152" si="80">K89-I89</f>
        <v>1.8346388888888732E-2</v>
      </c>
      <c r="N89" s="21"/>
      <c r="O89" s="36">
        <f t="shared" si="52"/>
        <v>-0.97257314306211529</v>
      </c>
      <c r="P89" s="36">
        <f t="shared" si="59"/>
        <v>-1.8</v>
      </c>
      <c r="Q89" s="38"/>
      <c r="R89" s="36"/>
      <c r="S89" s="21"/>
      <c r="U89" s="23">
        <f t="shared" si="60"/>
        <v>-1856.8939356025558</v>
      </c>
      <c r="V89" s="23">
        <f t="shared" si="61"/>
        <v>-1854.5738481725125</v>
      </c>
      <c r="W89" s="24">
        <f t="shared" si="69"/>
        <v>1.1823000000000001</v>
      </c>
      <c r="X89" s="24">
        <f t="shared" si="71"/>
        <v>1.2323000000000002</v>
      </c>
      <c r="Y89" s="24">
        <f t="shared" si="72"/>
        <v>1.2602177777777781</v>
      </c>
      <c r="Z89" s="27">
        <f t="shared" si="73"/>
        <v>2.791777777777793E-2</v>
      </c>
      <c r="AA89" s="64">
        <f t="shared" si="74"/>
        <v>7.7917777777777975E-2</v>
      </c>
      <c r="AC89" s="36">
        <f t="shared" si="53"/>
        <v>-0.75034167228892612</v>
      </c>
      <c r="AD89" s="36">
        <f t="shared" si="62"/>
        <v>-2.16</v>
      </c>
      <c r="AE89" s="49"/>
      <c r="AF89" s="36"/>
      <c r="AG89" s="21"/>
      <c r="AI89" s="23">
        <f t="shared" si="63"/>
        <v>-1304.7131278076545</v>
      </c>
      <c r="AJ89" s="23">
        <f t="shared" si="64"/>
        <v>-1297.7528655175252</v>
      </c>
      <c r="AK89" s="24">
        <f t="shared" si="78"/>
        <v>0.85313142857142843</v>
      </c>
      <c r="AL89" s="24">
        <f t="shared" si="44"/>
        <v>1.0006749404761905</v>
      </c>
      <c r="AM89" s="24">
        <f t="shared" si="45"/>
        <v>1.0436366953262786</v>
      </c>
      <c r="AN89" s="27">
        <f t="shared" si="46"/>
        <v>4.2961754850088019E-2</v>
      </c>
      <c r="AO89" s="64">
        <f t="shared" si="47"/>
        <v>0.19050526675485013</v>
      </c>
      <c r="AP89" s="21"/>
      <c r="AQ89" s="36">
        <f t="shared" si="54"/>
        <v>0.18686357380440449</v>
      </c>
      <c r="AR89" s="36">
        <f t="shared" si="65"/>
        <v>-55.95</v>
      </c>
      <c r="AS89" s="36"/>
      <c r="AT89" s="36"/>
      <c r="AU89" s="21"/>
    </row>
    <row r="90" spans="1:47" ht="15">
      <c r="A90" s="14">
        <v>2096600</v>
      </c>
      <c r="B90" s="12">
        <f t="shared" si="56"/>
        <v>-2096.6</v>
      </c>
      <c r="C90" s="12">
        <f t="shared" si="57"/>
        <v>1.5</v>
      </c>
      <c r="D90" s="16">
        <v>0.82269999999999999</v>
      </c>
      <c r="G90" s="23">
        <f t="shared" si="70"/>
        <v>-828.32184198081984</v>
      </c>
      <c r="H90" s="23">
        <f t="shared" si="70"/>
        <v>-827.54847950413887</v>
      </c>
      <c r="I90" s="24">
        <f t="shared" si="75"/>
        <v>1.0515000000000001</v>
      </c>
      <c r="J90" s="24">
        <f t="shared" si="76"/>
        <v>0.97331333333333347</v>
      </c>
      <c r="K90" s="24">
        <f t="shared" si="77"/>
        <v>1.0088936111111111</v>
      </c>
      <c r="L90" s="65">
        <f t="shared" si="79"/>
        <v>3.5580277777777614E-2</v>
      </c>
      <c r="M90" s="18">
        <f t="shared" si="80"/>
        <v>-4.2606388888889013E-2</v>
      </c>
      <c r="N90" s="21"/>
      <c r="O90" s="36">
        <f t="shared" si="52"/>
        <v>-0.59552362047341911</v>
      </c>
      <c r="P90" s="36">
        <f t="shared" si="59"/>
        <v>-1.8</v>
      </c>
      <c r="Q90" s="38"/>
      <c r="R90" s="36"/>
      <c r="S90" s="21"/>
      <c r="U90" s="23">
        <f t="shared" si="60"/>
        <v>-1852.2537607424697</v>
      </c>
      <c r="V90" s="23">
        <f t="shared" si="61"/>
        <v>-1849.9336733124264</v>
      </c>
      <c r="W90" s="24">
        <f t="shared" si="69"/>
        <v>1.2155</v>
      </c>
      <c r="X90" s="24">
        <f t="shared" si="71"/>
        <v>1.1647033333333334</v>
      </c>
      <c r="Y90" s="24">
        <f t="shared" si="72"/>
        <v>1.2370288888888892</v>
      </c>
      <c r="Z90" s="27">
        <f t="shared" si="73"/>
        <v>7.2325555555555754E-2</v>
      </c>
      <c r="AA90" s="64">
        <f t="shared" si="74"/>
        <v>2.1528888888889153E-2</v>
      </c>
      <c r="AC90" s="36">
        <f t="shared" si="53"/>
        <v>-0.1498801867127032</v>
      </c>
      <c r="AD90" s="36">
        <f t="shared" si="62"/>
        <v>-2.16</v>
      </c>
      <c r="AE90" s="49"/>
      <c r="AF90" s="36"/>
      <c r="AG90" s="21"/>
      <c r="AI90" s="23">
        <f t="shared" si="63"/>
        <v>-1290.7926032273961</v>
      </c>
      <c r="AJ90" s="23">
        <f t="shared" si="64"/>
        <v>-1283.8323409372667</v>
      </c>
      <c r="AK90" s="24">
        <f t="shared" si="78"/>
        <v>0.98892714285714278</v>
      </c>
      <c r="AL90" s="24">
        <f t="shared" si="44"/>
        <v>0.95744119047619058</v>
      </c>
      <c r="AM90" s="24">
        <f t="shared" si="45"/>
        <v>0.91622572310405637</v>
      </c>
      <c r="AN90" s="27">
        <f t="shared" si="46"/>
        <v>-4.1215467372134218E-2</v>
      </c>
      <c r="AO90" s="64">
        <f t="shared" si="47"/>
        <v>-7.2701419753086416E-2</v>
      </c>
      <c r="AP90" s="21"/>
      <c r="AQ90" s="36">
        <f t="shared" si="54"/>
        <v>-0.48831966519152353</v>
      </c>
      <c r="AR90" s="36">
        <f t="shared" si="65"/>
        <v>-55.95</v>
      </c>
      <c r="AS90" s="36"/>
      <c r="AT90" s="36"/>
      <c r="AU90" s="21"/>
    </row>
    <row r="91" spans="1:47" ht="15">
      <c r="A91" s="14">
        <v>2095300</v>
      </c>
      <c r="B91" s="12">
        <f t="shared" si="56"/>
        <v>-2095.3000000000002</v>
      </c>
      <c r="C91" s="12">
        <f t="shared" si="57"/>
        <v>1.2999999999997272</v>
      </c>
      <c r="D91" s="16">
        <v>0.98055000000000003</v>
      </c>
      <c r="G91" s="23">
        <f t="shared" si="70"/>
        <v>-826.77511702745778</v>
      </c>
      <c r="H91" s="23">
        <f t="shared" si="70"/>
        <v>-826.00175455077681</v>
      </c>
      <c r="I91" s="24">
        <f t="shared" si="75"/>
        <v>0.88678499999999993</v>
      </c>
      <c r="J91" s="24">
        <f t="shared" si="76"/>
        <v>0.96299250000000003</v>
      </c>
      <c r="K91" s="24">
        <f t="shared" si="77"/>
        <v>1.0385713888888888</v>
      </c>
      <c r="L91" s="65">
        <f t="shared" si="79"/>
        <v>7.5578888888888751E-2</v>
      </c>
      <c r="M91" s="18">
        <f t="shared" si="80"/>
        <v>0.15178638888888885</v>
      </c>
      <c r="N91" s="21"/>
      <c r="O91" s="36">
        <f t="shared" si="52"/>
        <v>6.017802264257463E-2</v>
      </c>
      <c r="P91" s="36">
        <f t="shared" si="59"/>
        <v>-1.8</v>
      </c>
      <c r="Q91" s="38"/>
      <c r="R91" s="36"/>
      <c r="S91" s="21"/>
      <c r="U91" s="23">
        <f t="shared" si="60"/>
        <v>-1847.6135858823836</v>
      </c>
      <c r="V91" s="23">
        <f t="shared" si="61"/>
        <v>-1845.2934984523404</v>
      </c>
      <c r="W91" s="24">
        <f t="shared" si="69"/>
        <v>1.0963100000000001</v>
      </c>
      <c r="X91" s="24">
        <f t="shared" si="71"/>
        <v>1.1307533333333335</v>
      </c>
      <c r="Y91" s="24">
        <f t="shared" si="72"/>
        <v>1.1874805555555557</v>
      </c>
      <c r="Z91" s="27">
        <f t="shared" si="73"/>
        <v>5.6727222222222151E-2</v>
      </c>
      <c r="AA91" s="64">
        <f t="shared" si="74"/>
        <v>9.1170555555555532E-2</v>
      </c>
      <c r="AC91" s="36">
        <f t="shared" si="53"/>
        <v>0.52071190395920697</v>
      </c>
      <c r="AD91" s="36">
        <f t="shared" si="62"/>
        <v>-2.16</v>
      </c>
      <c r="AE91" s="49"/>
      <c r="AF91" s="36"/>
      <c r="AG91" s="21"/>
      <c r="AI91" s="23">
        <f t="shared" si="63"/>
        <v>-1276.8720786471376</v>
      </c>
      <c r="AJ91" s="23">
        <f t="shared" si="64"/>
        <v>-1269.9118163570083</v>
      </c>
      <c r="AK91" s="24">
        <f t="shared" si="78"/>
        <v>1.0302650000000002</v>
      </c>
      <c r="AL91" s="24">
        <f t="shared" ref="AL91:AL154" si="81">AVERAGE(AK90:AK92)</f>
        <v>0.90397595238095241</v>
      </c>
      <c r="AM91" s="24">
        <f t="shared" ref="AM91:AM154" si="82">AVERAGE(AK87:AK95)</f>
        <v>0.81428655952380957</v>
      </c>
      <c r="AN91" s="27">
        <f t="shared" ref="AN91:AN154" si="83">AM91-AL91</f>
        <v>-8.9689392857142836E-2</v>
      </c>
      <c r="AO91" s="64">
        <f t="shared" ref="AO91:AO154" si="84">AM91-AK91</f>
        <v>-0.21597844047619064</v>
      </c>
      <c r="AP91" s="21"/>
      <c r="AQ91" s="36">
        <f t="shared" si="54"/>
        <v>-0.9350127057757589</v>
      </c>
      <c r="AR91" s="36">
        <f t="shared" si="65"/>
        <v>-55.95</v>
      </c>
      <c r="AS91" s="36"/>
      <c r="AT91" s="36"/>
      <c r="AU91" s="21"/>
    </row>
    <row r="92" spans="1:47" ht="15">
      <c r="A92" s="14">
        <v>2093800</v>
      </c>
      <c r="B92" s="12">
        <f t="shared" si="56"/>
        <v>-2093.8000000000002</v>
      </c>
      <c r="C92" s="12">
        <f t="shared" si="57"/>
        <v>1.5</v>
      </c>
      <c r="D92" s="16">
        <v>0.80334000000000005</v>
      </c>
      <c r="F92" t="s">
        <v>37</v>
      </c>
      <c r="G92" s="23">
        <f t="shared" si="70"/>
        <v>-825.22839207409572</v>
      </c>
      <c r="H92" s="23">
        <f t="shared" si="70"/>
        <v>-824.45502959741475</v>
      </c>
      <c r="I92" s="24">
        <f>(I91+I93)/2</f>
        <v>0.95069249999999994</v>
      </c>
      <c r="J92" s="24">
        <f t="shared" si="76"/>
        <v>0.95069250000000005</v>
      </c>
      <c r="K92" s="24">
        <f t="shared" si="77"/>
        <v>1.0591824999999999</v>
      </c>
      <c r="L92" s="65">
        <f t="shared" si="79"/>
        <v>0.10848999999999986</v>
      </c>
      <c r="M92" s="18">
        <f t="shared" si="80"/>
        <v>0.10848999999999998</v>
      </c>
      <c r="N92" s="21"/>
      <c r="O92" s="36">
        <f t="shared" si="52"/>
        <v>0.68772170015988487</v>
      </c>
      <c r="P92" s="36">
        <f t="shared" si="59"/>
        <v>-1.8</v>
      </c>
      <c r="Q92" s="38"/>
      <c r="R92" s="36"/>
      <c r="S92" s="21"/>
      <c r="U92" s="23">
        <f t="shared" si="60"/>
        <v>-1842.9734110222976</v>
      </c>
      <c r="V92" s="23">
        <f t="shared" si="61"/>
        <v>-1840.6533235922543</v>
      </c>
      <c r="W92" s="24">
        <f t="shared" si="69"/>
        <v>1.0804499999999999</v>
      </c>
      <c r="X92" s="24">
        <f t="shared" si="71"/>
        <v>1.0828422222222223</v>
      </c>
      <c r="Y92" s="24">
        <f t="shared" si="72"/>
        <v>1.1076775925925926</v>
      </c>
      <c r="Z92" s="27">
        <f t="shared" si="73"/>
        <v>2.4835370370370313E-2</v>
      </c>
      <c r="AA92" s="64">
        <f t="shared" si="74"/>
        <v>2.7227592592592664E-2</v>
      </c>
      <c r="AC92" s="36">
        <f t="shared" si="53"/>
        <v>0.94765710770036404</v>
      </c>
      <c r="AD92" s="36">
        <f t="shared" si="62"/>
        <v>-2.16</v>
      </c>
      <c r="AE92" s="49"/>
      <c r="AF92" s="36"/>
      <c r="AG92" s="21"/>
      <c r="AI92" s="23">
        <f t="shared" si="63"/>
        <v>-1262.9515540668792</v>
      </c>
      <c r="AJ92" s="23">
        <f t="shared" si="64"/>
        <v>-1255.9912917767499</v>
      </c>
      <c r="AK92" s="24">
        <f t="shared" si="78"/>
        <v>0.69273571428571423</v>
      </c>
      <c r="AL92" s="24">
        <f t="shared" si="81"/>
        <v>0.83398773809523818</v>
      </c>
      <c r="AM92" s="24">
        <f t="shared" si="82"/>
        <v>0.75071683730158734</v>
      </c>
      <c r="AN92" s="27">
        <f t="shared" si="83"/>
        <v>-8.3270900793650848E-2</v>
      </c>
      <c r="AO92" s="64">
        <f t="shared" si="84"/>
        <v>5.7981123015873104E-2</v>
      </c>
      <c r="AP92" s="21"/>
      <c r="AQ92" s="36">
        <f t="shared" si="54"/>
        <v>-0.94420290981880539</v>
      </c>
      <c r="AR92" s="36">
        <f t="shared" si="65"/>
        <v>-55.95</v>
      </c>
      <c r="AS92" s="36"/>
      <c r="AT92" s="36"/>
      <c r="AU92" s="21"/>
    </row>
    <row r="93" spans="1:47" ht="15">
      <c r="A93" s="14">
        <v>2092400</v>
      </c>
      <c r="B93" s="12">
        <f t="shared" si="56"/>
        <v>-2092.4</v>
      </c>
      <c r="C93" s="12">
        <f t="shared" si="57"/>
        <v>1.4000000000000909</v>
      </c>
      <c r="D93" s="16">
        <v>0.84879000000000004</v>
      </c>
      <c r="G93" s="23">
        <f t="shared" si="70"/>
        <v>-823.68166712073366</v>
      </c>
      <c r="H93" s="23">
        <f t="shared" si="70"/>
        <v>-822.90830464405269</v>
      </c>
      <c r="I93" s="24">
        <f t="shared" si="75"/>
        <v>1.0145999999999999</v>
      </c>
      <c r="J93" s="24">
        <f t="shared" si="76"/>
        <v>1.0125308333333332</v>
      </c>
      <c r="K93" s="24">
        <f t="shared" si="77"/>
        <v>1.1158036111111111</v>
      </c>
      <c r="L93" s="65">
        <f t="shared" si="79"/>
        <v>0.10327277777777799</v>
      </c>
      <c r="M93" s="18">
        <f t="shared" si="80"/>
        <v>0.1012036111111112</v>
      </c>
      <c r="N93" s="21"/>
      <c r="O93" s="36">
        <f t="shared" si="52"/>
        <v>0.99347275099707677</v>
      </c>
      <c r="P93" s="36">
        <f t="shared" si="59"/>
        <v>-1.8</v>
      </c>
      <c r="Q93" s="38"/>
      <c r="R93" s="36"/>
      <c r="S93" s="21"/>
      <c r="U93" s="23">
        <f t="shared" si="60"/>
        <v>-1838.3332361622115</v>
      </c>
      <c r="V93" s="23">
        <f t="shared" si="61"/>
        <v>-1836.0131487321682</v>
      </c>
      <c r="W93" s="24">
        <f t="shared" si="69"/>
        <v>1.0717666666666668</v>
      </c>
      <c r="X93" s="24">
        <f t="shared" si="71"/>
        <v>1.1092500000000001</v>
      </c>
      <c r="Y93" s="24">
        <f t="shared" si="72"/>
        <v>1.0048842592592593</v>
      </c>
      <c r="Z93" s="27">
        <f t="shared" si="73"/>
        <v>-0.10436574074074079</v>
      </c>
      <c r="AA93" s="64">
        <f t="shared" si="74"/>
        <v>-6.6882407407407474E-2</v>
      </c>
      <c r="AC93" s="36">
        <f t="shared" si="53"/>
        <v>0.93118301871294484</v>
      </c>
      <c r="AD93" s="36">
        <f t="shared" si="62"/>
        <v>-2.16</v>
      </c>
      <c r="AE93" s="49"/>
      <c r="AF93" s="36"/>
      <c r="AG93" s="21"/>
      <c r="AI93" s="23">
        <f t="shared" si="63"/>
        <v>-1249.0310294866208</v>
      </c>
      <c r="AJ93" s="23">
        <f t="shared" si="64"/>
        <v>-1242.0707671964915</v>
      </c>
      <c r="AK93" s="24">
        <f t="shared" si="78"/>
        <v>0.7789625</v>
      </c>
      <c r="AL93" s="24">
        <f t="shared" si="81"/>
        <v>0.69751232142857145</v>
      </c>
      <c r="AM93" s="24">
        <f t="shared" si="82"/>
        <v>0.72374253174603187</v>
      </c>
      <c r="AN93" s="27">
        <f t="shared" si="83"/>
        <v>2.6230210317460423E-2</v>
      </c>
      <c r="AO93" s="64">
        <f t="shared" si="84"/>
        <v>-5.5219968253968132E-2</v>
      </c>
      <c r="AP93" s="21"/>
      <c r="AQ93" s="36">
        <f t="shared" si="54"/>
        <v>-0.51159007871118611</v>
      </c>
      <c r="AR93" s="36">
        <f t="shared" si="65"/>
        <v>-55.95</v>
      </c>
      <c r="AS93" s="36"/>
      <c r="AT93" s="36"/>
      <c r="AU93" s="21"/>
    </row>
    <row r="94" spans="1:47" ht="15">
      <c r="A94" s="14">
        <v>2090900</v>
      </c>
      <c r="B94" s="12">
        <f t="shared" si="56"/>
        <v>-2090.9</v>
      </c>
      <c r="C94" s="12">
        <f t="shared" si="57"/>
        <v>1.5</v>
      </c>
      <c r="D94" s="16">
        <v>0.81047000000000002</v>
      </c>
      <c r="G94" s="23">
        <f t="shared" si="70"/>
        <v>-822.13494216737161</v>
      </c>
      <c r="H94" s="23">
        <f t="shared" si="70"/>
        <v>-821.36157969069063</v>
      </c>
      <c r="I94" s="24">
        <f t="shared" si="75"/>
        <v>1.0723</v>
      </c>
      <c r="J94" s="24">
        <f t="shared" si="76"/>
        <v>1.1440999999999999</v>
      </c>
      <c r="K94" s="24">
        <f t="shared" si="77"/>
        <v>1.1478752777777776</v>
      </c>
      <c r="L94" s="65">
        <f t="shared" si="79"/>
        <v>3.7752777777777524E-3</v>
      </c>
      <c r="M94" s="18">
        <f t="shared" si="80"/>
        <v>7.5575277777777616E-2</v>
      </c>
      <c r="N94" s="21"/>
      <c r="O94" s="36">
        <f t="shared" si="52"/>
        <v>0.8343668604229626</v>
      </c>
      <c r="P94" s="36">
        <f t="shared" si="59"/>
        <v>-1.8</v>
      </c>
      <c r="Q94" s="38"/>
      <c r="R94" s="36"/>
      <c r="S94" s="21"/>
      <c r="U94" s="23">
        <f t="shared" si="60"/>
        <v>-1833.6930613021254</v>
      </c>
      <c r="V94" s="23">
        <f t="shared" si="61"/>
        <v>-1831.3729738720822</v>
      </c>
      <c r="W94" s="24">
        <f t="shared" si="69"/>
        <v>1.1755333333333333</v>
      </c>
      <c r="X94" s="24">
        <f t="shared" si="71"/>
        <v>1.0910883333333334</v>
      </c>
      <c r="Y94" s="24">
        <f t="shared" si="72"/>
        <v>0.93455611111111125</v>
      </c>
      <c r="Z94" s="27">
        <f t="shared" si="73"/>
        <v>-0.15653222222222218</v>
      </c>
      <c r="AA94" s="64">
        <f t="shared" si="74"/>
        <v>-0.24097722222222207</v>
      </c>
      <c r="AC94" s="36">
        <f t="shared" si="53"/>
        <v>0.47899804632326742</v>
      </c>
      <c r="AD94" s="36">
        <f t="shared" si="62"/>
        <v>-2.16</v>
      </c>
      <c r="AE94" s="49"/>
      <c r="AF94" s="36"/>
      <c r="AG94" s="21"/>
      <c r="AI94" s="23">
        <f t="shared" si="63"/>
        <v>-1235.1105049063624</v>
      </c>
      <c r="AJ94" s="23">
        <f t="shared" si="64"/>
        <v>-1228.1502426162331</v>
      </c>
      <c r="AK94" s="24">
        <f t="shared" si="78"/>
        <v>0.62083874999999999</v>
      </c>
      <c r="AL94" s="24">
        <f t="shared" si="81"/>
        <v>0.53532366666666664</v>
      </c>
      <c r="AM94" s="24">
        <f t="shared" si="82"/>
        <v>0.77702153968253973</v>
      </c>
      <c r="AN94" s="27">
        <f t="shared" si="83"/>
        <v>0.24169787301587309</v>
      </c>
      <c r="AO94" s="64">
        <f t="shared" si="84"/>
        <v>0.15618278968253974</v>
      </c>
      <c r="AP94" s="21"/>
      <c r="AQ94" s="36">
        <f t="shared" si="54"/>
        <v>0.16040143591580241</v>
      </c>
      <c r="AR94" s="36">
        <f t="shared" si="65"/>
        <v>-55.95</v>
      </c>
      <c r="AS94" s="36"/>
      <c r="AT94" s="36"/>
      <c r="AU94" s="21"/>
    </row>
    <row r="95" spans="1:47" ht="15">
      <c r="A95" s="14">
        <v>2089500</v>
      </c>
      <c r="B95" s="12">
        <f t="shared" si="56"/>
        <v>-2089.5</v>
      </c>
      <c r="C95" s="12">
        <f t="shared" si="57"/>
        <v>1.4000000000000909</v>
      </c>
      <c r="D95" s="16">
        <v>1.0178</v>
      </c>
      <c r="G95" s="23">
        <f t="shared" si="70"/>
        <v>-820.58821721400955</v>
      </c>
      <c r="H95" s="23">
        <f t="shared" si="70"/>
        <v>-819.81485473732857</v>
      </c>
      <c r="I95" s="24">
        <f t="shared" si="75"/>
        <v>1.3453999999999999</v>
      </c>
      <c r="J95" s="24">
        <f t="shared" si="76"/>
        <v>1.2451999999999999</v>
      </c>
      <c r="K95" s="24">
        <f t="shared" si="77"/>
        <v>1.1510086111111113</v>
      </c>
      <c r="L95" s="65">
        <f t="shared" si="79"/>
        <v>-9.4191388888888561E-2</v>
      </c>
      <c r="M95" s="18">
        <f t="shared" si="80"/>
        <v>-0.19439138888888863</v>
      </c>
      <c r="N95" s="21"/>
      <c r="O95" s="36">
        <f t="shared" si="52"/>
        <v>0.28485144290216186</v>
      </c>
      <c r="P95" s="36">
        <f t="shared" si="59"/>
        <v>-1.8</v>
      </c>
      <c r="Q95" s="38"/>
      <c r="R95" s="36"/>
      <c r="S95" s="21"/>
      <c r="U95" s="23">
        <f t="shared" si="60"/>
        <v>-1829.0528864420394</v>
      </c>
      <c r="V95" s="23">
        <f t="shared" si="61"/>
        <v>-1826.7327990119961</v>
      </c>
      <c r="W95" s="24">
        <f t="shared" si="69"/>
        <v>1.025965</v>
      </c>
      <c r="X95" s="24">
        <f t="shared" si="71"/>
        <v>1.0078905555555555</v>
      </c>
      <c r="Y95" s="24">
        <f t="shared" si="72"/>
        <v>0.88309537037037045</v>
      </c>
      <c r="Z95" s="27">
        <f t="shared" si="73"/>
        <v>-0.12479518518518506</v>
      </c>
      <c r="AA95" s="64">
        <f t="shared" si="74"/>
        <v>-0.14286962962962957</v>
      </c>
      <c r="AC95" s="36">
        <f t="shared" si="53"/>
        <v>-0.19731543541136393</v>
      </c>
      <c r="AD95" s="36">
        <f t="shared" si="62"/>
        <v>-2.16</v>
      </c>
      <c r="AE95" s="49"/>
      <c r="AF95" s="36"/>
      <c r="AG95" s="21"/>
      <c r="AI95" s="23">
        <f t="shared" si="63"/>
        <v>-1221.189980326104</v>
      </c>
      <c r="AJ95" s="23">
        <f t="shared" si="64"/>
        <v>-1214.2297180359747</v>
      </c>
      <c r="AK95" s="24">
        <f t="shared" si="78"/>
        <v>0.20616975000000001</v>
      </c>
      <c r="AL95" s="24">
        <f t="shared" si="81"/>
        <v>0.41748783333333339</v>
      </c>
      <c r="AM95" s="24">
        <f t="shared" si="82"/>
        <v>0.79230824603174599</v>
      </c>
      <c r="AN95" s="27">
        <f t="shared" si="83"/>
        <v>0.3748204126984126</v>
      </c>
      <c r="AO95" s="64">
        <f t="shared" si="84"/>
        <v>0.58613849603174595</v>
      </c>
      <c r="AP95" s="21"/>
      <c r="AQ95" s="36">
        <f t="shared" si="54"/>
        <v>0.75733933601439696</v>
      </c>
      <c r="AR95" s="36">
        <f t="shared" si="65"/>
        <v>-55.95</v>
      </c>
      <c r="AS95" s="36"/>
      <c r="AT95" s="36"/>
      <c r="AU95" s="21"/>
    </row>
    <row r="96" spans="1:47" ht="15">
      <c r="A96" s="14">
        <v>2088100</v>
      </c>
      <c r="B96" s="12">
        <f t="shared" si="56"/>
        <v>-2088.1</v>
      </c>
      <c r="C96" s="12">
        <f t="shared" si="57"/>
        <v>1.4000000000000909</v>
      </c>
      <c r="D96" s="16">
        <v>0.80866000000000005</v>
      </c>
      <c r="G96" s="23">
        <f t="shared" si="70"/>
        <v>-819.04149226064749</v>
      </c>
      <c r="H96" s="23">
        <f t="shared" si="70"/>
        <v>-818.26812978396651</v>
      </c>
      <c r="I96" s="24">
        <f t="shared" si="75"/>
        <v>1.3179000000000001</v>
      </c>
      <c r="J96" s="24">
        <f t="shared" si="76"/>
        <v>1.3615666666666666</v>
      </c>
      <c r="K96" s="24">
        <f t="shared" si="77"/>
        <v>1.1602947222222222</v>
      </c>
      <c r="L96" s="65">
        <f t="shared" si="79"/>
        <v>-0.20127194444444441</v>
      </c>
      <c r="M96" s="18">
        <f t="shared" si="80"/>
        <v>-0.15760527777777789</v>
      </c>
      <c r="N96" s="21"/>
      <c r="O96" s="36">
        <f t="shared" si="52"/>
        <v>-0.39794913052367792</v>
      </c>
      <c r="P96" s="36">
        <f t="shared" si="59"/>
        <v>-1.8</v>
      </c>
      <c r="Q96" s="38"/>
      <c r="R96" s="36"/>
      <c r="S96" s="21"/>
      <c r="U96" s="23">
        <f t="shared" si="60"/>
        <v>-1824.4127115819533</v>
      </c>
      <c r="V96" s="23">
        <f t="shared" si="61"/>
        <v>-1822.0926241519101</v>
      </c>
      <c r="W96" s="24">
        <f t="shared" si="69"/>
        <v>0.82217333333333331</v>
      </c>
      <c r="X96" s="24">
        <f t="shared" si="71"/>
        <v>0.74069944444444447</v>
      </c>
      <c r="Y96" s="24">
        <f t="shared" si="72"/>
        <v>0.85346425925925939</v>
      </c>
      <c r="Z96" s="27">
        <f t="shared" si="73"/>
        <v>0.11276481481481493</v>
      </c>
      <c r="AA96" s="64">
        <f t="shared" si="74"/>
        <v>3.1290925925926083E-2</v>
      </c>
      <c r="AC96" s="36">
        <f t="shared" si="53"/>
        <v>-0.78130283200022521</v>
      </c>
      <c r="AD96" s="36">
        <f t="shared" si="62"/>
        <v>-2.16</v>
      </c>
      <c r="AE96" s="49"/>
      <c r="AF96" s="36"/>
      <c r="AG96" s="21"/>
      <c r="AI96" s="23">
        <f t="shared" si="63"/>
        <v>-1207.2694557458456</v>
      </c>
      <c r="AJ96" s="23">
        <f t="shared" si="64"/>
        <v>-1200.3091934557162</v>
      </c>
      <c r="AK96" s="24">
        <f t="shared" si="78"/>
        <v>0.42545500000000003</v>
      </c>
      <c r="AL96" s="24">
        <f t="shared" si="81"/>
        <v>0.51627408333333336</v>
      </c>
      <c r="AM96" s="24">
        <f t="shared" si="82"/>
        <v>0.75910394047619045</v>
      </c>
      <c r="AN96" s="27">
        <f t="shared" si="83"/>
        <v>0.2428298571428571</v>
      </c>
      <c r="AO96" s="64">
        <f t="shared" si="84"/>
        <v>0.33364894047619043</v>
      </c>
      <c r="AP96" s="21"/>
      <c r="AQ96" s="36">
        <f t="shared" si="54"/>
        <v>0.99990974390268894</v>
      </c>
      <c r="AR96" s="36">
        <f t="shared" si="65"/>
        <v>-55.95</v>
      </c>
      <c r="AS96" s="36"/>
      <c r="AT96" s="36"/>
      <c r="AU96" s="21"/>
    </row>
    <row r="97" spans="1:47" ht="15">
      <c r="A97" s="14">
        <v>2086600</v>
      </c>
      <c r="B97" s="12">
        <f t="shared" si="56"/>
        <v>-2086.6</v>
      </c>
      <c r="C97" s="12">
        <f t="shared" si="57"/>
        <v>1.5</v>
      </c>
      <c r="D97" s="16">
        <v>1.4016999999999999</v>
      </c>
      <c r="G97" s="23">
        <f t="shared" si="70"/>
        <v>-817.49476730728543</v>
      </c>
      <c r="H97" s="23">
        <f t="shared" si="70"/>
        <v>-816.72140483060446</v>
      </c>
      <c r="I97" s="24">
        <f t="shared" si="75"/>
        <v>1.4214</v>
      </c>
      <c r="J97" s="24">
        <f t="shared" si="76"/>
        <v>1.3365333333333334</v>
      </c>
      <c r="K97" s="24">
        <f t="shared" si="77"/>
        <v>1.1978622222222222</v>
      </c>
      <c r="L97" s="65">
        <f t="shared" si="79"/>
        <v>-0.13867111111111119</v>
      </c>
      <c r="M97" s="18">
        <f t="shared" si="80"/>
        <v>-0.22353777777777784</v>
      </c>
      <c r="N97" s="21"/>
      <c r="O97" s="36">
        <f t="shared" si="52"/>
        <v>-0.89454488306555424</v>
      </c>
      <c r="P97" s="36">
        <f t="shared" si="59"/>
        <v>-1.8</v>
      </c>
      <c r="Q97" s="38"/>
      <c r="R97" s="36"/>
      <c r="S97" s="21"/>
      <c r="U97" s="23">
        <f t="shared" si="60"/>
        <v>-1819.7725367218673</v>
      </c>
      <c r="V97" s="23">
        <f t="shared" si="61"/>
        <v>-1817.452449291824</v>
      </c>
      <c r="W97" s="24">
        <f t="shared" si="69"/>
        <v>0.37396000000000001</v>
      </c>
      <c r="X97" s="24">
        <f t="shared" si="71"/>
        <v>0.5818266666666666</v>
      </c>
      <c r="Y97" s="24">
        <f t="shared" si="72"/>
        <v>0.77479306481481502</v>
      </c>
      <c r="Z97" s="27">
        <f t="shared" si="73"/>
        <v>0.19296639814814842</v>
      </c>
      <c r="AA97" s="64">
        <f t="shared" si="74"/>
        <v>0.40083306481481501</v>
      </c>
      <c r="AC97" s="36">
        <f t="shared" si="53"/>
        <v>-0.99970995028243703</v>
      </c>
      <c r="AD97" s="36">
        <f t="shared" si="62"/>
        <v>-2.16</v>
      </c>
      <c r="AE97" s="49"/>
      <c r="AF97" s="36"/>
      <c r="AG97" s="21"/>
      <c r="AI97" s="23">
        <f t="shared" si="63"/>
        <v>-1193.3489311655871</v>
      </c>
      <c r="AJ97" s="23">
        <f t="shared" si="64"/>
        <v>-1186.3886688754578</v>
      </c>
      <c r="AK97" s="24">
        <f t="shared" si="78"/>
        <v>0.91719750000000011</v>
      </c>
      <c r="AL97" s="24">
        <f t="shared" si="81"/>
        <v>0.89176500000000003</v>
      </c>
      <c r="AM97" s="24">
        <f t="shared" si="82"/>
        <v>0.80133089814814817</v>
      </c>
      <c r="AN97" s="27">
        <f t="shared" si="83"/>
        <v>-9.0434101851851856E-2</v>
      </c>
      <c r="AO97" s="64">
        <f t="shared" si="84"/>
        <v>-0.11586660185185194</v>
      </c>
      <c r="AP97" s="21"/>
      <c r="AQ97" s="36">
        <f t="shared" si="54"/>
        <v>0.77461126985995465</v>
      </c>
      <c r="AR97" s="36">
        <f t="shared" si="65"/>
        <v>-55.95</v>
      </c>
      <c r="AS97" s="36"/>
      <c r="AT97" s="36"/>
      <c r="AU97" s="21"/>
    </row>
    <row r="98" spans="1:47" ht="15">
      <c r="A98" s="14">
        <v>2085200</v>
      </c>
      <c r="B98" s="12">
        <f t="shared" si="56"/>
        <v>-2085.1999999999998</v>
      </c>
      <c r="C98" s="12">
        <f t="shared" si="57"/>
        <v>1.4000000000000909</v>
      </c>
      <c r="D98" s="16">
        <v>1.4229000000000001</v>
      </c>
      <c r="G98" s="23">
        <f t="shared" si="70"/>
        <v>-815.94804235392337</v>
      </c>
      <c r="H98" s="23">
        <f t="shared" si="70"/>
        <v>-815.1746798772424</v>
      </c>
      <c r="I98" s="24">
        <f t="shared" si="75"/>
        <v>1.2703</v>
      </c>
      <c r="J98" s="24">
        <f t="shared" si="76"/>
        <v>1.2571333333333332</v>
      </c>
      <c r="K98" s="24">
        <f t="shared" si="77"/>
        <v>1.2161733333333331</v>
      </c>
      <c r="L98" s="65">
        <f t="shared" si="79"/>
        <v>-4.0960000000000107E-2</v>
      </c>
      <c r="M98" s="18">
        <f t="shared" si="80"/>
        <v>-5.4126666666666878E-2</v>
      </c>
      <c r="N98" s="21"/>
      <c r="O98" s="36">
        <f t="shared" si="52"/>
        <v>-0.97257314306210707</v>
      </c>
      <c r="P98" s="36">
        <f t="shared" si="59"/>
        <v>-1.8</v>
      </c>
      <c r="Q98" s="38"/>
      <c r="R98" s="36"/>
      <c r="S98" s="21"/>
      <c r="U98" s="23">
        <f t="shared" si="60"/>
        <v>-1815.1323618617812</v>
      </c>
      <c r="V98" s="23">
        <f t="shared" si="61"/>
        <v>-1812.8122744317379</v>
      </c>
      <c r="W98" s="24">
        <f t="shared" si="69"/>
        <v>0.54934666666666665</v>
      </c>
      <c r="X98" s="24">
        <f t="shared" si="71"/>
        <v>0.55855333333333335</v>
      </c>
      <c r="Y98" s="24">
        <f t="shared" si="72"/>
        <v>0.70079602777777772</v>
      </c>
      <c r="Z98" s="27">
        <f t="shared" si="73"/>
        <v>0.14224269444444437</v>
      </c>
      <c r="AA98" s="64">
        <f t="shared" si="74"/>
        <v>0.15144936111111107</v>
      </c>
      <c r="AC98" s="36">
        <f t="shared" si="53"/>
        <v>-0.7503416722890156</v>
      </c>
      <c r="AD98" s="36">
        <f t="shared" si="62"/>
        <v>-2.16</v>
      </c>
      <c r="AE98" s="49"/>
      <c r="AF98" s="36"/>
      <c r="AG98" s="21"/>
      <c r="AI98" s="23">
        <f t="shared" si="63"/>
        <v>-1179.4284065853287</v>
      </c>
      <c r="AJ98" s="23">
        <f t="shared" si="64"/>
        <v>-1172.4681442951994</v>
      </c>
      <c r="AK98" s="24">
        <f t="shared" si="78"/>
        <v>1.3326425</v>
      </c>
      <c r="AL98" s="24">
        <f t="shared" si="81"/>
        <v>1.1254491666666666</v>
      </c>
      <c r="AM98" s="24">
        <f t="shared" si="82"/>
        <v>0.8145886203703705</v>
      </c>
      <c r="AN98" s="27">
        <f t="shared" si="83"/>
        <v>-0.31086054629629611</v>
      </c>
      <c r="AO98" s="64">
        <f t="shared" si="84"/>
        <v>-0.51805387962962945</v>
      </c>
      <c r="AP98" s="21"/>
      <c r="AQ98" s="36">
        <f t="shared" ref="AQ98:AQ129" si="85">SIN((2*PI()*(AJ98+AR98)/125.284721222326)+1.728475865)</f>
        <v>0.1868635738044187</v>
      </c>
      <c r="AR98" s="36">
        <f t="shared" si="65"/>
        <v>-55.95</v>
      </c>
      <c r="AS98" s="36"/>
      <c r="AT98" s="36"/>
      <c r="AU98" s="21"/>
    </row>
    <row r="99" spans="1:47" ht="15">
      <c r="A99" s="14">
        <v>2083800</v>
      </c>
      <c r="B99" s="12">
        <f t="shared" si="56"/>
        <v>-2083.8000000000002</v>
      </c>
      <c r="C99" s="12">
        <f t="shared" si="57"/>
        <v>1.3999999999996362</v>
      </c>
      <c r="D99" s="16">
        <v>1.6598999999999999</v>
      </c>
      <c r="G99" s="23">
        <f t="shared" si="70"/>
        <v>-814.40131740056131</v>
      </c>
      <c r="H99" s="23">
        <f t="shared" si="70"/>
        <v>-813.62795492388034</v>
      </c>
      <c r="I99" s="24">
        <f t="shared" si="75"/>
        <v>1.0797000000000001</v>
      </c>
      <c r="J99" s="24">
        <f t="shared" si="76"/>
        <v>1.1067866666666666</v>
      </c>
      <c r="K99" s="24">
        <f t="shared" si="77"/>
        <v>1.2143066666666664</v>
      </c>
      <c r="L99" s="65">
        <f t="shared" si="79"/>
        <v>0.10751999999999984</v>
      </c>
      <c r="M99" s="18">
        <f t="shared" si="80"/>
        <v>0.13460666666666632</v>
      </c>
      <c r="N99" s="21"/>
      <c r="O99" s="36">
        <f t="shared" si="52"/>
        <v>-0.59552362047339069</v>
      </c>
      <c r="P99" s="36">
        <f t="shared" si="59"/>
        <v>-1.8</v>
      </c>
      <c r="Q99" s="38"/>
      <c r="R99" s="36"/>
      <c r="S99" s="21"/>
      <c r="U99" s="23">
        <f t="shared" si="60"/>
        <v>-1810.4921870016951</v>
      </c>
      <c r="V99" s="23">
        <f t="shared" si="61"/>
        <v>-1808.1720995716519</v>
      </c>
      <c r="W99" s="24">
        <f t="shared" si="69"/>
        <v>0.75235333333333332</v>
      </c>
      <c r="X99" s="24">
        <f t="shared" si="71"/>
        <v>0.7104433333333332</v>
      </c>
      <c r="Y99" s="24">
        <f t="shared" si="72"/>
        <v>0.67203232407407421</v>
      </c>
      <c r="Z99" s="27">
        <f t="shared" si="73"/>
        <v>-3.8411009259258999E-2</v>
      </c>
      <c r="AA99" s="64">
        <f t="shared" si="74"/>
        <v>-8.0321009259259113E-2</v>
      </c>
      <c r="AC99" s="36">
        <f t="shared" si="53"/>
        <v>-0.14988018671278072</v>
      </c>
      <c r="AD99" s="36">
        <f t="shared" si="62"/>
        <v>-2.16</v>
      </c>
      <c r="AE99" s="49"/>
      <c r="AF99" s="36"/>
      <c r="AG99" s="21"/>
      <c r="AI99" s="23">
        <f t="shared" si="63"/>
        <v>-1165.5078820050703</v>
      </c>
      <c r="AJ99" s="23">
        <f t="shared" si="64"/>
        <v>-1158.547619714941</v>
      </c>
      <c r="AK99" s="24">
        <f t="shared" si="78"/>
        <v>1.1265075</v>
      </c>
      <c r="AL99" s="24">
        <f t="shared" si="81"/>
        <v>1.0635254166666668</v>
      </c>
      <c r="AM99" s="24">
        <f t="shared" si="82"/>
        <v>0.84705631481481491</v>
      </c>
      <c r="AN99" s="27">
        <f t="shared" si="83"/>
        <v>-0.21646910185185186</v>
      </c>
      <c r="AO99" s="64">
        <f t="shared" si="84"/>
        <v>-0.27945118518518508</v>
      </c>
      <c r="AP99" s="21"/>
      <c r="AQ99" s="36">
        <f t="shared" si="85"/>
        <v>-0.48831966519149234</v>
      </c>
      <c r="AR99" s="36">
        <f t="shared" si="65"/>
        <v>-55.95</v>
      </c>
      <c r="AS99" s="36"/>
      <c r="AT99" s="36"/>
      <c r="AU99" s="21"/>
    </row>
    <row r="100" spans="1:47" ht="15">
      <c r="A100" s="14">
        <v>2082300</v>
      </c>
      <c r="B100" s="12">
        <f t="shared" si="56"/>
        <v>-2082.3000000000002</v>
      </c>
      <c r="C100" s="12">
        <f t="shared" si="57"/>
        <v>1.5</v>
      </c>
      <c r="D100" s="16">
        <v>1.9144000000000001</v>
      </c>
      <c r="G100" s="23">
        <f t="shared" ref="G100:H115" si="86">G99 + 1.54672495336205</f>
        <v>-812.85459244719925</v>
      </c>
      <c r="H100" s="23">
        <f t="shared" si="86"/>
        <v>-812.08122997051828</v>
      </c>
      <c r="I100" s="24">
        <f t="shared" si="75"/>
        <v>0.97036</v>
      </c>
      <c r="J100" s="24">
        <f t="shared" si="76"/>
        <v>1.1129533333333335</v>
      </c>
      <c r="K100" s="24">
        <f t="shared" si="77"/>
        <v>1.1794955555555555</v>
      </c>
      <c r="L100" s="65">
        <f t="shared" si="79"/>
        <v>6.6542222222222058E-2</v>
      </c>
      <c r="M100" s="18">
        <f t="shared" si="80"/>
        <v>0.20913555555555552</v>
      </c>
      <c r="N100" s="21"/>
      <c r="O100" s="36">
        <f t="shared" si="52"/>
        <v>6.0178022642609852E-2</v>
      </c>
      <c r="P100" s="36">
        <f t="shared" si="59"/>
        <v>-1.8</v>
      </c>
      <c r="Q100" s="38"/>
      <c r="R100" s="36"/>
      <c r="S100" s="21"/>
      <c r="U100" s="23">
        <f t="shared" si="60"/>
        <v>-1805.8520121416091</v>
      </c>
      <c r="V100" s="23">
        <f t="shared" si="61"/>
        <v>-1803.5319247115658</v>
      </c>
      <c r="W100" s="24">
        <f t="shared" si="69"/>
        <v>0.82962999999999987</v>
      </c>
      <c r="X100" s="24">
        <f t="shared" si="71"/>
        <v>0.65146419444444437</v>
      </c>
      <c r="Y100" s="24">
        <f t="shared" si="72"/>
        <v>0.68645843518518523</v>
      </c>
      <c r="Z100" s="27">
        <f t="shared" si="73"/>
        <v>3.4994240740740867E-2</v>
      </c>
      <c r="AA100" s="64">
        <f t="shared" si="74"/>
        <v>-0.14317156481481463</v>
      </c>
      <c r="AC100" s="36">
        <f t="shared" si="53"/>
        <v>0.5207119039590915</v>
      </c>
      <c r="AD100" s="36">
        <f t="shared" si="62"/>
        <v>-2.16</v>
      </c>
      <c r="AE100" s="49"/>
      <c r="AF100" s="36"/>
      <c r="AG100" s="21"/>
      <c r="AI100" s="23">
        <f t="shared" si="63"/>
        <v>-1151.5873574248119</v>
      </c>
      <c r="AJ100" s="23">
        <f t="shared" si="64"/>
        <v>-1144.6270951346826</v>
      </c>
      <c r="AK100" s="24">
        <f t="shared" si="78"/>
        <v>0.73142624999999994</v>
      </c>
      <c r="AL100" s="24">
        <f t="shared" si="81"/>
        <v>0.97690402777777774</v>
      </c>
      <c r="AM100" s="24">
        <f t="shared" si="82"/>
        <v>0.89692459656084644</v>
      </c>
      <c r="AN100" s="27">
        <f t="shared" si="83"/>
        <v>-7.9979431216931296E-2</v>
      </c>
      <c r="AO100" s="64">
        <f t="shared" si="84"/>
        <v>0.1654983465608465</v>
      </c>
      <c r="AP100" s="21"/>
      <c r="AQ100" s="36">
        <f t="shared" si="85"/>
        <v>-0.93501270577575124</v>
      </c>
      <c r="AR100" s="36">
        <f t="shared" si="65"/>
        <v>-55.95</v>
      </c>
      <c r="AS100" s="36"/>
      <c r="AT100" s="36"/>
      <c r="AU100" s="21"/>
    </row>
    <row r="101" spans="1:47" ht="15">
      <c r="A101" s="14">
        <v>2080200</v>
      </c>
      <c r="B101" s="12">
        <f t="shared" si="56"/>
        <v>-2080.1999999999998</v>
      </c>
      <c r="C101" s="12">
        <f t="shared" si="57"/>
        <v>2.1000000000003638</v>
      </c>
      <c r="D101" s="16">
        <v>1.1053999999999999</v>
      </c>
      <c r="G101" s="23">
        <f t="shared" si="86"/>
        <v>-811.30786749383719</v>
      </c>
      <c r="H101" s="23">
        <f t="shared" si="86"/>
        <v>-810.53450501715622</v>
      </c>
      <c r="I101" s="24">
        <f t="shared" si="75"/>
        <v>1.2887999999999999</v>
      </c>
      <c r="J101" s="24">
        <f t="shared" si="76"/>
        <v>1.1461866666666667</v>
      </c>
      <c r="K101" s="24">
        <f t="shared" si="77"/>
        <v>1.1441733333333335</v>
      </c>
      <c r="L101" s="65">
        <f t="shared" si="79"/>
        <v>-2.0133333333332004E-3</v>
      </c>
      <c r="M101" s="18">
        <f t="shared" si="80"/>
        <v>-0.14462666666666646</v>
      </c>
      <c r="N101" s="21"/>
      <c r="O101" s="36">
        <f t="shared" si="52"/>
        <v>0.68772170015995182</v>
      </c>
      <c r="P101" s="36">
        <f t="shared" si="59"/>
        <v>-1.8</v>
      </c>
      <c r="Q101" s="38"/>
      <c r="R101" s="36"/>
      <c r="S101" s="21"/>
      <c r="U101" s="23">
        <f t="shared" si="60"/>
        <v>-1801.211837281523</v>
      </c>
      <c r="V101" s="23">
        <f t="shared" si="61"/>
        <v>-1798.8917498514797</v>
      </c>
      <c r="W101" s="24">
        <f t="shared" si="69"/>
        <v>0.37240925000000002</v>
      </c>
      <c r="X101" s="24">
        <f t="shared" si="71"/>
        <v>0.53594419444444441</v>
      </c>
      <c r="Y101" s="24">
        <f t="shared" si="72"/>
        <v>0.7306780648148149</v>
      </c>
      <c r="Z101" s="27">
        <f t="shared" si="73"/>
        <v>0.19473387037037049</v>
      </c>
      <c r="AA101" s="64">
        <f t="shared" si="74"/>
        <v>0.35826881481481487</v>
      </c>
      <c r="AC101" s="36">
        <f t="shared" si="53"/>
        <v>0.94765710770032086</v>
      </c>
      <c r="AD101" s="36">
        <f t="shared" si="62"/>
        <v>-2.16</v>
      </c>
      <c r="AE101" s="49"/>
      <c r="AF101" s="36"/>
      <c r="AG101" s="21"/>
      <c r="AI101" s="23">
        <f t="shared" si="63"/>
        <v>-1137.6668328445535</v>
      </c>
      <c r="AJ101" s="23">
        <f t="shared" si="64"/>
        <v>-1130.7065705544242</v>
      </c>
      <c r="AK101" s="24">
        <f t="shared" si="78"/>
        <v>1.0727783333333334</v>
      </c>
      <c r="AL101" s="24">
        <f t="shared" si="81"/>
        <v>0.90082886111111105</v>
      </c>
      <c r="AM101" s="24">
        <f t="shared" si="82"/>
        <v>0.92673472354497355</v>
      </c>
      <c r="AN101" s="27">
        <f t="shared" si="83"/>
        <v>2.5905862433862503E-2</v>
      </c>
      <c r="AO101" s="64">
        <f t="shared" si="84"/>
        <v>-0.14604360978835984</v>
      </c>
      <c r="AP101" s="21"/>
      <c r="AQ101" s="36">
        <f t="shared" si="85"/>
        <v>-0.94420290981881716</v>
      </c>
      <c r="AR101" s="36">
        <f t="shared" si="65"/>
        <v>-55.95</v>
      </c>
      <c r="AS101" s="36"/>
      <c r="AT101" s="36"/>
      <c r="AU101" s="21"/>
    </row>
    <row r="102" spans="1:47" ht="15">
      <c r="A102" s="14">
        <v>2078100</v>
      </c>
      <c r="B102" s="12">
        <f t="shared" si="56"/>
        <v>-2078.1</v>
      </c>
      <c r="C102" s="12">
        <f t="shared" si="57"/>
        <v>2.0999999999999091</v>
      </c>
      <c r="D102" s="16">
        <v>1.2991999999999999</v>
      </c>
      <c r="G102" s="23">
        <f t="shared" si="86"/>
        <v>-809.76114254047513</v>
      </c>
      <c r="H102" s="23">
        <f t="shared" si="86"/>
        <v>-808.98778006379416</v>
      </c>
      <c r="I102" s="24">
        <f t="shared" si="75"/>
        <v>1.1794</v>
      </c>
      <c r="J102" s="24">
        <f t="shared" si="76"/>
        <v>1.1745666666666665</v>
      </c>
      <c r="K102" s="24">
        <f t="shared" si="77"/>
        <v>1.0833983333333335</v>
      </c>
      <c r="L102" s="65">
        <f t="shared" si="79"/>
        <v>-9.1168333333333074E-2</v>
      </c>
      <c r="M102" s="18">
        <f t="shared" si="80"/>
        <v>-9.6001666666666541E-2</v>
      </c>
      <c r="N102" s="21"/>
      <c r="O102" s="36">
        <f t="shared" si="52"/>
        <v>0.99347275099708077</v>
      </c>
      <c r="P102" s="36">
        <f t="shared" si="59"/>
        <v>-1.8</v>
      </c>
      <c r="Q102" s="38"/>
      <c r="R102" s="36"/>
      <c r="S102" s="21"/>
      <c r="U102" s="23">
        <f t="shared" si="60"/>
        <v>-1796.5716624214369</v>
      </c>
      <c r="V102" s="23">
        <f t="shared" si="61"/>
        <v>-1794.2515749913937</v>
      </c>
      <c r="W102" s="24">
        <f t="shared" si="69"/>
        <v>0.40579333333333328</v>
      </c>
      <c r="X102" s="24">
        <f t="shared" si="71"/>
        <v>0.56495419444444439</v>
      </c>
      <c r="Y102" s="24">
        <f t="shared" si="72"/>
        <v>0.81840473148148152</v>
      </c>
      <c r="Z102" s="27">
        <f t="shared" si="73"/>
        <v>0.25345053703703713</v>
      </c>
      <c r="AA102" s="64">
        <f t="shared" si="74"/>
        <v>0.41261139814814823</v>
      </c>
      <c r="AC102" s="36">
        <f t="shared" si="53"/>
        <v>0.93118301871299414</v>
      </c>
      <c r="AD102" s="36">
        <f t="shared" si="62"/>
        <v>-2.16</v>
      </c>
      <c r="AE102" s="49"/>
      <c r="AF102" s="36"/>
      <c r="AG102" s="21"/>
      <c r="AI102" s="23">
        <f t="shared" si="63"/>
        <v>-1123.7463082642951</v>
      </c>
      <c r="AJ102" s="23">
        <f t="shared" si="64"/>
        <v>-1116.7860459741657</v>
      </c>
      <c r="AK102" s="24">
        <f t="shared" si="78"/>
        <v>0.8982819999999998</v>
      </c>
      <c r="AL102" s="24">
        <f t="shared" si="81"/>
        <v>0.96136944444444439</v>
      </c>
      <c r="AM102" s="24">
        <f t="shared" si="82"/>
        <v>0.9872312976190476</v>
      </c>
      <c r="AN102" s="27">
        <f t="shared" si="83"/>
        <v>2.5861853174603211E-2</v>
      </c>
      <c r="AO102" s="64">
        <f t="shared" si="84"/>
        <v>8.8949297619047796E-2</v>
      </c>
      <c r="AP102" s="21"/>
      <c r="AQ102" s="36">
        <f t="shared" si="85"/>
        <v>-0.51159007871119855</v>
      </c>
      <c r="AR102" s="36">
        <f t="shared" si="65"/>
        <v>-55.95</v>
      </c>
      <c r="AS102" s="36"/>
      <c r="AT102" s="36"/>
      <c r="AU102" s="21"/>
    </row>
    <row r="103" spans="1:47" ht="15">
      <c r="A103" s="14">
        <v>2075900</v>
      </c>
      <c r="B103" s="12">
        <f t="shared" si="56"/>
        <v>-2075.9</v>
      </c>
      <c r="C103" s="12">
        <f t="shared" si="57"/>
        <v>2.1999999999998181</v>
      </c>
      <c r="D103" s="16">
        <v>1.5538000000000001</v>
      </c>
      <c r="G103" s="23">
        <f t="shared" si="86"/>
        <v>-808.21441758711308</v>
      </c>
      <c r="H103" s="23">
        <f t="shared" si="86"/>
        <v>-807.4410551104321</v>
      </c>
      <c r="I103" s="24">
        <f t="shared" si="75"/>
        <v>1.0555000000000001</v>
      </c>
      <c r="J103" s="24">
        <f t="shared" si="76"/>
        <v>1.0890000000000002</v>
      </c>
      <c r="K103" s="24">
        <f t="shared" si="77"/>
        <v>1.0254594444444445</v>
      </c>
      <c r="L103" s="65">
        <f t="shared" si="79"/>
        <v>-6.3540555555555711E-2</v>
      </c>
      <c r="M103" s="18">
        <f t="shared" si="80"/>
        <v>-3.0040555555555626E-2</v>
      </c>
      <c r="N103" s="21"/>
      <c r="O103" s="36">
        <f t="shared" si="52"/>
        <v>0.83436686042291186</v>
      </c>
      <c r="P103" s="36">
        <f t="shared" si="59"/>
        <v>-1.8</v>
      </c>
      <c r="Q103" s="38"/>
      <c r="R103" s="36"/>
      <c r="S103" s="21"/>
      <c r="U103" s="23">
        <f t="shared" si="60"/>
        <v>-1791.9314875613509</v>
      </c>
      <c r="V103" s="23">
        <f t="shared" si="61"/>
        <v>-1789.6114001313076</v>
      </c>
      <c r="W103" s="24">
        <f t="shared" si="69"/>
        <v>0.91666000000000003</v>
      </c>
      <c r="X103" s="24">
        <f t="shared" si="71"/>
        <v>0.82608444444444429</v>
      </c>
      <c r="Y103" s="24">
        <f t="shared" si="72"/>
        <v>0.8689251018518519</v>
      </c>
      <c r="Z103" s="27">
        <f t="shared" si="73"/>
        <v>4.2840657407407612E-2</v>
      </c>
      <c r="AA103" s="64">
        <f t="shared" si="74"/>
        <v>-4.773489814814813E-2</v>
      </c>
      <c r="AC103" s="36">
        <f t="shared" si="53"/>
        <v>0.47899804632338616</v>
      </c>
      <c r="AD103" s="36">
        <f t="shared" si="62"/>
        <v>-2.16</v>
      </c>
      <c r="AE103" s="49"/>
      <c r="AF103" s="36"/>
      <c r="AG103" s="21"/>
      <c r="AI103" s="23">
        <f t="shared" si="63"/>
        <v>-1109.8257836840367</v>
      </c>
      <c r="AJ103" s="23">
        <f t="shared" si="64"/>
        <v>-1102.8655213939073</v>
      </c>
      <c r="AK103" s="24">
        <f t="shared" si="78"/>
        <v>0.91304800000000008</v>
      </c>
      <c r="AL103" s="24">
        <f t="shared" si="81"/>
        <v>0.82210476190476189</v>
      </c>
      <c r="AM103" s="24">
        <f t="shared" si="82"/>
        <v>0.94917768650793655</v>
      </c>
      <c r="AN103" s="27">
        <f t="shared" si="83"/>
        <v>0.12707292460317465</v>
      </c>
      <c r="AO103" s="64">
        <f t="shared" si="84"/>
        <v>3.6129686507936465E-2</v>
      </c>
      <c r="AP103" s="21"/>
      <c r="AQ103" s="36">
        <f t="shared" si="85"/>
        <v>0.16040143591578815</v>
      </c>
      <c r="AR103" s="36">
        <f t="shared" si="65"/>
        <v>-55.95</v>
      </c>
      <c r="AS103" s="36"/>
      <c r="AT103" s="36"/>
      <c r="AU103" s="21"/>
    </row>
    <row r="104" spans="1:47" ht="15">
      <c r="A104" s="14">
        <v>2073700</v>
      </c>
      <c r="B104" s="12">
        <f t="shared" si="56"/>
        <v>-2073.6999999999998</v>
      </c>
      <c r="C104" s="12">
        <f t="shared" si="57"/>
        <v>2.2000000000002728</v>
      </c>
      <c r="D104" s="16">
        <v>1.4495</v>
      </c>
      <c r="G104" s="23">
        <f t="shared" si="86"/>
        <v>-806.66769263375102</v>
      </c>
      <c r="H104" s="23">
        <f t="shared" si="86"/>
        <v>-805.89433015707004</v>
      </c>
      <c r="I104" s="24">
        <f t="shared" si="75"/>
        <v>1.0321</v>
      </c>
      <c r="J104" s="24">
        <f t="shared" si="76"/>
        <v>1.0292000000000001</v>
      </c>
      <c r="K104" s="24">
        <f t="shared" si="77"/>
        <v>1.0057144444444444</v>
      </c>
      <c r="L104" s="65">
        <f t="shared" si="79"/>
        <v>-2.3485555555555759E-2</v>
      </c>
      <c r="M104" s="18">
        <f t="shared" si="80"/>
        <v>-2.6385555555555662E-2</v>
      </c>
      <c r="N104" s="21"/>
      <c r="O104" s="36">
        <f t="shared" si="52"/>
        <v>0.28485144290218251</v>
      </c>
      <c r="P104" s="36">
        <f t="shared" si="59"/>
        <v>-1.8</v>
      </c>
      <c r="Q104" s="38"/>
      <c r="R104" s="36"/>
      <c r="S104" s="21"/>
      <c r="U104" s="23">
        <f t="shared" si="60"/>
        <v>-1787.2913127012648</v>
      </c>
      <c r="V104" s="23">
        <f t="shared" si="61"/>
        <v>-1784.9712252712216</v>
      </c>
      <c r="W104" s="24">
        <f t="shared" si="69"/>
        <v>1.1557999999999999</v>
      </c>
      <c r="X104" s="24">
        <f t="shared" si="71"/>
        <v>1.0975366666666666</v>
      </c>
      <c r="Y104" s="24">
        <f t="shared" si="72"/>
        <v>0.89808028703703713</v>
      </c>
      <c r="Z104" s="27">
        <f t="shared" si="73"/>
        <v>-0.19945637962962948</v>
      </c>
      <c r="AA104" s="64">
        <f t="shared" si="74"/>
        <v>-0.25771971296296281</v>
      </c>
      <c r="AC104" s="36">
        <f t="shared" si="53"/>
        <v>-0.19731543541123134</v>
      </c>
      <c r="AD104" s="36">
        <f t="shared" si="62"/>
        <v>-2.16</v>
      </c>
      <c r="AE104" s="49"/>
      <c r="AF104" s="36"/>
      <c r="AG104" s="21"/>
      <c r="AI104" s="23">
        <f t="shared" si="63"/>
        <v>-1095.9052591037782</v>
      </c>
      <c r="AJ104" s="23">
        <f t="shared" si="64"/>
        <v>-1088.9449968136489</v>
      </c>
      <c r="AK104" s="24">
        <f t="shared" si="78"/>
        <v>0.6549842857142858</v>
      </c>
      <c r="AL104" s="24">
        <f t="shared" si="81"/>
        <v>0.75392614285714288</v>
      </c>
      <c r="AM104" s="24">
        <f t="shared" si="82"/>
        <v>0.96703240873015872</v>
      </c>
      <c r="AN104" s="27">
        <f t="shared" si="83"/>
        <v>0.21310626587301584</v>
      </c>
      <c r="AO104" s="64">
        <f t="shared" si="84"/>
        <v>0.31204812301587292</v>
      </c>
      <c r="AP104" s="21"/>
      <c r="AQ104" s="36">
        <f t="shared" si="85"/>
        <v>0.75733933601438752</v>
      </c>
      <c r="AR104" s="36">
        <f t="shared" si="65"/>
        <v>-55.95</v>
      </c>
      <c r="AS104" s="36"/>
      <c r="AT104" s="36"/>
      <c r="AU104" s="21"/>
    </row>
    <row r="105" spans="1:47" ht="15">
      <c r="A105" s="14">
        <v>2071600</v>
      </c>
      <c r="B105" s="12">
        <f t="shared" si="56"/>
        <v>-2071.6</v>
      </c>
      <c r="C105" s="12">
        <f t="shared" si="57"/>
        <v>2.0999999999999091</v>
      </c>
      <c r="D105" s="16">
        <v>1.21</v>
      </c>
      <c r="G105" s="23">
        <f t="shared" si="86"/>
        <v>-805.12096768038896</v>
      </c>
      <c r="H105" s="23">
        <f t="shared" si="86"/>
        <v>-804.34760520370799</v>
      </c>
      <c r="I105" s="24">
        <f t="shared" si="75"/>
        <v>1</v>
      </c>
      <c r="J105" s="24">
        <f t="shared" si="76"/>
        <v>0.9688416666666666</v>
      </c>
      <c r="K105" s="24">
        <f t="shared" si="77"/>
        <v>0.9593411111111112</v>
      </c>
      <c r="L105" s="65">
        <f t="shared" si="79"/>
        <v>-9.5005555555554011E-3</v>
      </c>
      <c r="M105" s="18">
        <f t="shared" si="80"/>
        <v>-4.06588888888888E-2</v>
      </c>
      <c r="N105" s="21"/>
      <c r="O105" s="36">
        <f t="shared" si="52"/>
        <v>-0.39794913052371028</v>
      </c>
      <c r="P105" s="36">
        <f t="shared" si="59"/>
        <v>-1.8</v>
      </c>
      <c r="Q105" s="38"/>
      <c r="R105" s="36"/>
      <c r="S105" s="21"/>
      <c r="U105" s="23">
        <f t="shared" si="60"/>
        <v>-1782.6511378411788</v>
      </c>
      <c r="V105" s="23">
        <f t="shared" si="61"/>
        <v>-1780.3310504111355</v>
      </c>
      <c r="W105" s="24">
        <f t="shared" si="69"/>
        <v>1.2201499999999998</v>
      </c>
      <c r="X105" s="24">
        <f t="shared" si="71"/>
        <v>1.1798166666666665</v>
      </c>
      <c r="Y105" s="24">
        <f t="shared" si="72"/>
        <v>0.91235584259259261</v>
      </c>
      <c r="Z105" s="27">
        <f t="shared" si="73"/>
        <v>-0.2674608240740739</v>
      </c>
      <c r="AA105" s="64">
        <f t="shared" si="74"/>
        <v>-0.30779415740740723</v>
      </c>
      <c r="AC105" s="36">
        <f t="shared" si="53"/>
        <v>-0.78130283200014072</v>
      </c>
      <c r="AD105" s="36">
        <f t="shared" si="62"/>
        <v>-2.16</v>
      </c>
      <c r="AE105" s="49"/>
      <c r="AF105" s="36"/>
      <c r="AG105" s="21"/>
      <c r="AI105" s="23">
        <f t="shared" si="63"/>
        <v>-1081.9847345235198</v>
      </c>
      <c r="AJ105" s="23">
        <f t="shared" si="64"/>
        <v>-1075.0244722333905</v>
      </c>
      <c r="AK105" s="24">
        <f t="shared" si="78"/>
        <v>0.69374614285714287</v>
      </c>
      <c r="AL105" s="24">
        <f t="shared" si="81"/>
        <v>0.93679903174603185</v>
      </c>
      <c r="AM105" s="24">
        <f t="shared" si="82"/>
        <v>0.99692464357864352</v>
      </c>
      <c r="AN105" s="27">
        <f t="shared" si="83"/>
        <v>6.012561183261167E-2</v>
      </c>
      <c r="AO105" s="64">
        <f t="shared" si="84"/>
        <v>0.30317850072150065</v>
      </c>
      <c r="AP105" s="21"/>
      <c r="AQ105" s="36">
        <f t="shared" si="85"/>
        <v>0.99990974390268872</v>
      </c>
      <c r="AR105" s="36">
        <f t="shared" si="65"/>
        <v>-55.95</v>
      </c>
      <c r="AS105" s="36"/>
      <c r="AT105" s="36"/>
      <c r="AU105" s="21"/>
    </row>
    <row r="106" spans="1:47" ht="15">
      <c r="A106" s="14">
        <v>2069500</v>
      </c>
      <c r="B106" s="12">
        <f t="shared" si="56"/>
        <v>-2069.5</v>
      </c>
      <c r="C106" s="12">
        <f t="shared" si="57"/>
        <v>2.0999999999999091</v>
      </c>
      <c r="D106" s="16">
        <v>1.1293</v>
      </c>
      <c r="F106" t="s">
        <v>37</v>
      </c>
      <c r="G106" s="23">
        <f t="shared" si="86"/>
        <v>-803.5742427270269</v>
      </c>
      <c r="H106" s="23">
        <f t="shared" si="86"/>
        <v>-802.80088025034593</v>
      </c>
      <c r="I106" s="24">
        <f>(I105+I107)/2</f>
        <v>0.87442500000000001</v>
      </c>
      <c r="J106" s="24">
        <f t="shared" si="76"/>
        <v>0.87442500000000001</v>
      </c>
      <c r="K106" s="24">
        <f t="shared" si="77"/>
        <v>0.87113777777777779</v>
      </c>
      <c r="L106" s="65">
        <f t="shared" si="79"/>
        <v>-3.2872222222222192E-3</v>
      </c>
      <c r="M106" s="18">
        <f t="shared" si="80"/>
        <v>-3.2872222222222192E-3</v>
      </c>
      <c r="N106" s="21"/>
      <c r="O106" s="36">
        <f t="shared" si="52"/>
        <v>-0.89454488306559543</v>
      </c>
      <c r="P106" s="36">
        <f t="shared" si="59"/>
        <v>-1.8</v>
      </c>
      <c r="Q106" s="38"/>
      <c r="R106" s="36"/>
      <c r="S106" s="21"/>
      <c r="U106" s="23">
        <f t="shared" si="60"/>
        <v>-1778.0109629810927</v>
      </c>
      <c r="V106" s="23">
        <f t="shared" si="61"/>
        <v>-1775.6908755510494</v>
      </c>
      <c r="W106" s="24">
        <f t="shared" si="69"/>
        <v>1.1635</v>
      </c>
      <c r="X106" s="24">
        <f t="shared" si="71"/>
        <v>1.1292266666666666</v>
      </c>
      <c r="Y106" s="24">
        <f t="shared" si="72"/>
        <v>1.0076325925925924</v>
      </c>
      <c r="Z106" s="27">
        <f t="shared" si="73"/>
        <v>-0.12159407407407419</v>
      </c>
      <c r="AA106" s="64">
        <f t="shared" si="74"/>
        <v>-0.15586740740740757</v>
      </c>
      <c r="AC106" s="36">
        <f t="shared" si="53"/>
        <v>-0.99970995028244036</v>
      </c>
      <c r="AD106" s="36">
        <f t="shared" si="62"/>
        <v>-2.16</v>
      </c>
      <c r="AE106" s="49"/>
      <c r="AF106" s="36"/>
      <c r="AG106" s="21"/>
      <c r="AI106" s="23">
        <f t="shared" si="63"/>
        <v>-1068.0642099432614</v>
      </c>
      <c r="AJ106" s="23">
        <f t="shared" si="64"/>
        <v>-1061.1039476531321</v>
      </c>
      <c r="AK106" s="24">
        <f t="shared" si="78"/>
        <v>1.4616666666666667</v>
      </c>
      <c r="AL106" s="24">
        <f t="shared" si="81"/>
        <v>1.0485242698412698</v>
      </c>
      <c r="AM106" s="24">
        <f t="shared" si="82"/>
        <v>0.9448574676527175</v>
      </c>
      <c r="AN106" s="27">
        <f t="shared" si="83"/>
        <v>-0.10366680218855229</v>
      </c>
      <c r="AO106" s="64">
        <f t="shared" si="84"/>
        <v>-0.51680919901394917</v>
      </c>
      <c r="AP106" s="21"/>
      <c r="AQ106" s="36">
        <f t="shared" si="85"/>
        <v>0.77461126985996387</v>
      </c>
      <c r="AR106" s="36">
        <f t="shared" si="65"/>
        <v>-55.95</v>
      </c>
      <c r="AS106" s="36"/>
      <c r="AT106" s="36"/>
      <c r="AU106" s="21"/>
    </row>
    <row r="107" spans="1:47" ht="15">
      <c r="A107" s="14">
        <v>2067400</v>
      </c>
      <c r="B107" s="12">
        <f t="shared" si="56"/>
        <v>-2067.4</v>
      </c>
      <c r="C107" s="12">
        <f t="shared" si="57"/>
        <v>2.0999999999999091</v>
      </c>
      <c r="D107" s="16">
        <v>0.9718</v>
      </c>
      <c r="G107" s="23">
        <f t="shared" si="86"/>
        <v>-802.02751777366484</v>
      </c>
      <c r="H107" s="23">
        <f t="shared" si="86"/>
        <v>-801.25415529698387</v>
      </c>
      <c r="I107" s="24">
        <f t="shared" si="75"/>
        <v>0.74885000000000002</v>
      </c>
      <c r="J107" s="24">
        <f t="shared" si="76"/>
        <v>0.8417566666666666</v>
      </c>
      <c r="K107" s="24">
        <f t="shared" si="77"/>
        <v>0.82679222222222226</v>
      </c>
      <c r="L107" s="65">
        <f t="shared" si="79"/>
        <v>-1.4964444444444336E-2</v>
      </c>
      <c r="M107" s="18">
        <f t="shared" si="80"/>
        <v>7.7942222222222246E-2</v>
      </c>
      <c r="N107" s="21"/>
      <c r="O107" s="36">
        <f t="shared" si="52"/>
        <v>-0.97257314306208564</v>
      </c>
      <c r="P107" s="36">
        <f t="shared" si="59"/>
        <v>-1.8</v>
      </c>
      <c r="Q107" s="38"/>
      <c r="R107" s="36"/>
      <c r="S107" s="21"/>
      <c r="U107" s="23">
        <f t="shared" si="60"/>
        <v>-1773.3707881210066</v>
      </c>
      <c r="V107" s="23">
        <f t="shared" si="61"/>
        <v>-1771.0507006909634</v>
      </c>
      <c r="W107" s="24">
        <f t="shared" si="69"/>
        <v>1.00403</v>
      </c>
      <c r="X107" s="24">
        <f t="shared" si="71"/>
        <v>1.0607599999999999</v>
      </c>
      <c r="Y107" s="24">
        <f t="shared" si="72"/>
        <v>1.0906233333333333</v>
      </c>
      <c r="Z107" s="27">
        <f t="shared" si="73"/>
        <v>2.9863333333333353E-2</v>
      </c>
      <c r="AA107" s="64">
        <f t="shared" si="74"/>
        <v>8.65933333333333E-2</v>
      </c>
      <c r="AC107" s="36">
        <f t="shared" si="53"/>
        <v>-0.75034167228910498</v>
      </c>
      <c r="AD107" s="36">
        <f t="shared" si="62"/>
        <v>-2.16</v>
      </c>
      <c r="AE107" s="49"/>
      <c r="AF107" s="36"/>
      <c r="AG107" s="21"/>
      <c r="AI107" s="23">
        <f t="shared" si="63"/>
        <v>-1054.143685363003</v>
      </c>
      <c r="AJ107" s="23">
        <f t="shared" si="64"/>
        <v>-1047.1834230728737</v>
      </c>
      <c r="AK107" s="24">
        <f t="shared" si="78"/>
        <v>0.99015999999999982</v>
      </c>
      <c r="AL107" s="24">
        <f t="shared" si="81"/>
        <v>1.246342222222222</v>
      </c>
      <c r="AM107" s="24">
        <f t="shared" si="82"/>
        <v>0.94296994384319377</v>
      </c>
      <c r="AN107" s="27">
        <f t="shared" si="83"/>
        <v>-0.30337227837902825</v>
      </c>
      <c r="AO107" s="64">
        <f t="shared" si="84"/>
        <v>-4.7190056156806048E-2</v>
      </c>
      <c r="AP107" s="21"/>
      <c r="AQ107" s="36">
        <f t="shared" si="85"/>
        <v>0.18686357380443289</v>
      </c>
      <c r="AR107" s="36">
        <f t="shared" si="65"/>
        <v>-55.95</v>
      </c>
      <c r="AS107" s="36"/>
      <c r="AT107" s="36"/>
      <c r="AU107" s="21"/>
    </row>
    <row r="108" spans="1:47" ht="15">
      <c r="A108" s="14">
        <v>2065200</v>
      </c>
      <c r="B108" s="12">
        <f t="shared" si="56"/>
        <v>-2065.1999999999998</v>
      </c>
      <c r="C108" s="12">
        <f t="shared" si="57"/>
        <v>2.2000000000002728</v>
      </c>
      <c r="D108" s="16">
        <v>1.2849999999999999</v>
      </c>
      <c r="G108" s="23">
        <f t="shared" si="86"/>
        <v>-800.48079282030278</v>
      </c>
      <c r="H108" s="23">
        <f t="shared" si="86"/>
        <v>-799.70743034362181</v>
      </c>
      <c r="I108" s="24">
        <f t="shared" si="75"/>
        <v>0.90199499999999999</v>
      </c>
      <c r="J108" s="24">
        <f t="shared" si="76"/>
        <v>0.73461499999999991</v>
      </c>
      <c r="K108" s="24">
        <f t="shared" si="77"/>
        <v>0.78412555555555552</v>
      </c>
      <c r="L108" s="65">
        <f t="shared" si="79"/>
        <v>4.9510555555555613E-2</v>
      </c>
      <c r="M108" s="18">
        <f t="shared" si="80"/>
        <v>-0.11786944444444447</v>
      </c>
      <c r="N108" s="21"/>
      <c r="O108" s="36">
        <f t="shared" si="52"/>
        <v>-0.59552362047331675</v>
      </c>
      <c r="P108" s="36">
        <f t="shared" si="59"/>
        <v>-1.8</v>
      </c>
      <c r="Q108" s="38"/>
      <c r="R108" s="36"/>
      <c r="S108" s="21"/>
      <c r="U108" s="23">
        <f t="shared" si="60"/>
        <v>-1768.7306132609206</v>
      </c>
      <c r="V108" s="23">
        <f t="shared" si="61"/>
        <v>-1766.4105258308773</v>
      </c>
      <c r="W108" s="24">
        <f t="shared" si="69"/>
        <v>1.0147499999999998</v>
      </c>
      <c r="X108" s="24">
        <f t="shared" si="71"/>
        <v>0.99229666666666649</v>
      </c>
      <c r="Y108" s="24">
        <f t="shared" si="72"/>
        <v>1.1067111111111112</v>
      </c>
      <c r="Z108" s="27">
        <f t="shared" si="73"/>
        <v>0.11441444444444471</v>
      </c>
      <c r="AA108" s="64">
        <f t="shared" si="74"/>
        <v>9.1961111111111382E-2</v>
      </c>
      <c r="AC108" s="36">
        <f t="shared" si="53"/>
        <v>-0.14988018671285824</v>
      </c>
      <c r="AD108" s="36">
        <f t="shared" si="62"/>
        <v>-2.16</v>
      </c>
      <c r="AE108" s="49"/>
      <c r="AF108" s="36"/>
      <c r="AG108" s="21"/>
      <c r="AI108" s="23">
        <f t="shared" si="63"/>
        <v>-1040.2231607827446</v>
      </c>
      <c r="AJ108" s="23">
        <f t="shared" si="64"/>
        <v>-1033.2628984926152</v>
      </c>
      <c r="AK108" s="24">
        <f t="shared" si="78"/>
        <v>1.2871999999999997</v>
      </c>
      <c r="AL108" s="24">
        <f t="shared" si="81"/>
        <v>1.0926054545454544</v>
      </c>
      <c r="AM108" s="24">
        <f t="shared" si="82"/>
        <v>0.94302699146224156</v>
      </c>
      <c r="AN108" s="27">
        <f t="shared" si="83"/>
        <v>-0.14957846308321288</v>
      </c>
      <c r="AO108" s="64">
        <f t="shared" si="84"/>
        <v>-0.34417300853775812</v>
      </c>
      <c r="AP108" s="21"/>
      <c r="AQ108" s="36">
        <f t="shared" si="85"/>
        <v>-0.48831966519148595</v>
      </c>
      <c r="AR108" s="36">
        <f t="shared" si="65"/>
        <v>-55.95</v>
      </c>
      <c r="AS108" s="36"/>
      <c r="AT108" s="36"/>
      <c r="AU108" s="21"/>
    </row>
    <row r="109" spans="1:47" ht="15">
      <c r="A109" s="14">
        <v>2063100</v>
      </c>
      <c r="B109" s="12">
        <f t="shared" si="56"/>
        <v>-2063.1</v>
      </c>
      <c r="C109" s="12">
        <f t="shared" si="57"/>
        <v>2.0999999999999091</v>
      </c>
      <c r="D109" s="16">
        <v>1.3582000000000001</v>
      </c>
      <c r="G109" s="23">
        <f t="shared" si="86"/>
        <v>-798.93406786694072</v>
      </c>
      <c r="H109" s="23">
        <f t="shared" si="86"/>
        <v>-798.16070539025975</v>
      </c>
      <c r="I109" s="24">
        <f t="shared" si="75"/>
        <v>0.55300000000000005</v>
      </c>
      <c r="J109" s="24">
        <f t="shared" si="76"/>
        <v>0.64998833333333339</v>
      </c>
      <c r="K109" s="24">
        <f t="shared" si="77"/>
        <v>0.75424666666666662</v>
      </c>
      <c r="L109" s="65">
        <f t="shared" si="79"/>
        <v>0.10425833333333323</v>
      </c>
      <c r="M109" s="18">
        <f t="shared" si="80"/>
        <v>0.20124666666666657</v>
      </c>
      <c r="N109" s="21"/>
      <c r="O109" s="36">
        <f t="shared" si="52"/>
        <v>6.0178022642701813E-2</v>
      </c>
      <c r="P109" s="36">
        <f t="shared" si="59"/>
        <v>-1.8</v>
      </c>
      <c r="Q109" s="38"/>
      <c r="R109" s="36"/>
      <c r="S109" s="21"/>
      <c r="U109" s="23">
        <f t="shared" si="60"/>
        <v>-1764.0904384008345</v>
      </c>
      <c r="V109" s="23">
        <f t="shared" si="61"/>
        <v>-1761.7703509707912</v>
      </c>
      <c r="W109" s="24">
        <f t="shared" si="69"/>
        <v>0.95811000000000002</v>
      </c>
      <c r="X109" s="24">
        <f t="shared" si="71"/>
        <v>1.0675866666666665</v>
      </c>
      <c r="Y109" s="24">
        <f t="shared" si="72"/>
        <v>1.1034333333333333</v>
      </c>
      <c r="Z109" s="27">
        <f t="shared" si="73"/>
        <v>3.5846666666666804E-2</v>
      </c>
      <c r="AA109" s="64">
        <f t="shared" si="74"/>
        <v>0.14532333333333325</v>
      </c>
      <c r="AC109" s="36">
        <f t="shared" si="53"/>
        <v>0.52071190395897604</v>
      </c>
      <c r="AD109" s="36">
        <f t="shared" si="62"/>
        <v>-2.16</v>
      </c>
      <c r="AE109" s="49"/>
      <c r="AF109" s="36"/>
      <c r="AG109" s="21"/>
      <c r="AI109" s="23">
        <f t="shared" si="63"/>
        <v>-1026.3026362024862</v>
      </c>
      <c r="AJ109" s="23">
        <f t="shared" si="64"/>
        <v>-1019.3423739123568</v>
      </c>
      <c r="AK109" s="24">
        <f t="shared" si="78"/>
        <v>1.0004563636363637</v>
      </c>
      <c r="AL109" s="24">
        <f t="shared" si="81"/>
        <v>0.96394337121212104</v>
      </c>
      <c r="AM109" s="24">
        <f t="shared" si="82"/>
        <v>1.0023044517797015</v>
      </c>
      <c r="AN109" s="27">
        <f t="shared" si="83"/>
        <v>3.8361080567580474E-2</v>
      </c>
      <c r="AO109" s="64">
        <f t="shared" si="84"/>
        <v>1.8480881433378116E-3</v>
      </c>
      <c r="AP109" s="21"/>
      <c r="AQ109" s="36">
        <f t="shared" si="85"/>
        <v>-0.93501270577574613</v>
      </c>
      <c r="AR109" s="36">
        <f t="shared" si="65"/>
        <v>-55.95</v>
      </c>
      <c r="AS109" s="36"/>
      <c r="AT109" s="36"/>
      <c r="AU109" s="21"/>
    </row>
    <row r="110" spans="1:47" ht="15">
      <c r="A110" s="14">
        <v>2060900</v>
      </c>
      <c r="B110" s="12">
        <f t="shared" si="56"/>
        <v>-2060.9</v>
      </c>
      <c r="C110" s="12">
        <f t="shared" si="57"/>
        <v>2.1999999999998181</v>
      </c>
      <c r="D110" s="16">
        <v>1.2242999999999999</v>
      </c>
      <c r="G110" s="23">
        <f t="shared" si="86"/>
        <v>-797.38734291357866</v>
      </c>
      <c r="H110" s="23">
        <f t="shared" si="86"/>
        <v>-796.61398043689769</v>
      </c>
      <c r="I110" s="24">
        <f t="shared" si="75"/>
        <v>0.49497000000000002</v>
      </c>
      <c r="J110" s="24">
        <f t="shared" si="76"/>
        <v>0.60942000000000007</v>
      </c>
      <c r="K110" s="24">
        <f t="shared" si="77"/>
        <v>0.66834777777777776</v>
      </c>
      <c r="L110" s="65">
        <f t="shared" si="79"/>
        <v>5.892777777777769E-2</v>
      </c>
      <c r="M110" s="18">
        <f t="shared" si="80"/>
        <v>0.17337777777777774</v>
      </c>
      <c r="N110" s="21"/>
      <c r="O110" s="36">
        <f t="shared" si="52"/>
        <v>0.68772170015997736</v>
      </c>
      <c r="P110" s="36">
        <f t="shared" si="59"/>
        <v>-1.8</v>
      </c>
      <c r="Q110" s="38"/>
      <c r="R110" s="36"/>
      <c r="S110" s="21"/>
      <c r="U110" s="23">
        <f t="shared" si="60"/>
        <v>-1759.4502635407484</v>
      </c>
      <c r="V110" s="23">
        <f t="shared" si="61"/>
        <v>-1757.1301761107052</v>
      </c>
      <c r="W110" s="24">
        <f t="shared" si="69"/>
        <v>1.2299</v>
      </c>
      <c r="X110" s="24">
        <f t="shared" si="71"/>
        <v>1.1135733333333333</v>
      </c>
      <c r="Y110" s="24">
        <f t="shared" si="72"/>
        <v>1.1353055555555553</v>
      </c>
      <c r="Z110" s="27">
        <f t="shared" si="73"/>
        <v>2.1732222222222042E-2</v>
      </c>
      <c r="AA110" s="64">
        <f t="shared" si="74"/>
        <v>-9.4594444444444648E-2</v>
      </c>
      <c r="AC110" s="36">
        <f t="shared" si="53"/>
        <v>0.94765710770027767</v>
      </c>
      <c r="AD110" s="36">
        <f t="shared" si="62"/>
        <v>-2.16</v>
      </c>
      <c r="AE110" s="49"/>
      <c r="AF110" s="36"/>
      <c r="AG110" s="21"/>
      <c r="AI110" s="23">
        <f t="shared" si="63"/>
        <v>-1012.3821116222277</v>
      </c>
      <c r="AJ110" s="23">
        <f t="shared" si="64"/>
        <v>-1005.4218493320984</v>
      </c>
      <c r="AK110" s="24">
        <f t="shared" si="78"/>
        <v>0.60417374999999995</v>
      </c>
      <c r="AL110" s="24">
        <f t="shared" si="81"/>
        <v>0.82864146645021641</v>
      </c>
      <c r="AM110" s="24">
        <f t="shared" si="82"/>
        <v>1.0259212692400193</v>
      </c>
      <c r="AN110" s="27">
        <f t="shared" si="83"/>
        <v>0.19727980278980284</v>
      </c>
      <c r="AO110" s="64">
        <f t="shared" si="84"/>
        <v>0.4217475192400193</v>
      </c>
      <c r="AP110" s="21"/>
      <c r="AQ110" s="36">
        <f t="shared" si="85"/>
        <v>-0.94420290981882193</v>
      </c>
      <c r="AR110" s="36">
        <f t="shared" si="65"/>
        <v>-55.95</v>
      </c>
      <c r="AS110" s="36"/>
      <c r="AT110" s="36"/>
      <c r="AU110" s="21"/>
    </row>
    <row r="111" spans="1:47" ht="15">
      <c r="A111" s="14">
        <v>2058800</v>
      </c>
      <c r="B111" s="12">
        <f t="shared" si="56"/>
        <v>-2058.8000000000002</v>
      </c>
      <c r="C111" s="12">
        <f t="shared" si="57"/>
        <v>2.0999999999999091</v>
      </c>
      <c r="D111" s="16">
        <v>1.5891999999999999</v>
      </c>
      <c r="G111" s="23">
        <f t="shared" si="86"/>
        <v>-795.8406179602166</v>
      </c>
      <c r="H111" s="23">
        <f t="shared" si="86"/>
        <v>-795.06725548353563</v>
      </c>
      <c r="I111" s="24">
        <f t="shared" si="75"/>
        <v>0.78029000000000004</v>
      </c>
      <c r="J111" s="24">
        <f t="shared" si="76"/>
        <v>0.64892000000000005</v>
      </c>
      <c r="K111" s="24">
        <f t="shared" si="77"/>
        <v>0.61920638888888879</v>
      </c>
      <c r="L111" s="65">
        <f t="shared" si="79"/>
        <v>-2.971361111111126E-2</v>
      </c>
      <c r="M111" s="18">
        <f t="shared" si="80"/>
        <v>-0.16108361111111125</v>
      </c>
      <c r="N111" s="21"/>
      <c r="O111" s="36">
        <f t="shared" si="52"/>
        <v>0.99347275099708487</v>
      </c>
      <c r="P111" s="36">
        <f t="shared" si="59"/>
        <v>-1.8</v>
      </c>
      <c r="Q111" s="38"/>
      <c r="R111" s="36"/>
      <c r="S111" s="21"/>
      <c r="U111" s="23">
        <f t="shared" si="60"/>
        <v>-1754.8100886806624</v>
      </c>
      <c r="V111" s="23">
        <f t="shared" si="61"/>
        <v>-1752.4900012506191</v>
      </c>
      <c r="W111" s="24">
        <f t="shared" si="69"/>
        <v>1.1527099999999999</v>
      </c>
      <c r="X111" s="24">
        <f t="shared" si="71"/>
        <v>1.1480199999999998</v>
      </c>
      <c r="Y111" s="24">
        <f t="shared" si="72"/>
        <v>1.1714685185185185</v>
      </c>
      <c r="Z111" s="27">
        <f t="shared" si="73"/>
        <v>2.3448518518518702E-2</v>
      </c>
      <c r="AA111" s="64">
        <f t="shared" si="74"/>
        <v>1.8758518518518619E-2</v>
      </c>
      <c r="AC111" s="36">
        <f t="shared" si="53"/>
        <v>0.93118301871302278</v>
      </c>
      <c r="AD111" s="36">
        <f t="shared" si="62"/>
        <v>-2.16</v>
      </c>
      <c r="AE111" s="49"/>
      <c r="AF111" s="36"/>
      <c r="AG111" s="21"/>
      <c r="AI111" s="23">
        <f t="shared" si="63"/>
        <v>-998.46158704196932</v>
      </c>
      <c r="AJ111" s="23">
        <f t="shared" si="64"/>
        <v>-991.50132475184</v>
      </c>
      <c r="AK111" s="24">
        <f t="shared" si="78"/>
        <v>0.8812942857142857</v>
      </c>
      <c r="AL111" s="24">
        <f t="shared" si="81"/>
        <v>0.79967648809523817</v>
      </c>
      <c r="AM111" s="24">
        <f t="shared" si="82"/>
        <v>0.9225632269119769</v>
      </c>
      <c r="AN111" s="27">
        <f t="shared" si="83"/>
        <v>0.12288673881673873</v>
      </c>
      <c r="AO111" s="64">
        <f t="shared" si="84"/>
        <v>4.12689411976912E-2</v>
      </c>
      <c r="AP111" s="21"/>
      <c r="AQ111" s="36">
        <f t="shared" si="85"/>
        <v>-0.51159007871121098</v>
      </c>
      <c r="AR111" s="36">
        <f t="shared" si="65"/>
        <v>-55.95</v>
      </c>
      <c r="AS111" s="36"/>
      <c r="AT111" s="36"/>
      <c r="AU111" s="21"/>
    </row>
    <row r="112" spans="1:47" ht="15">
      <c r="A112" s="14">
        <v>2056700</v>
      </c>
      <c r="B112" s="12">
        <f t="shared" si="56"/>
        <v>-2056.6999999999998</v>
      </c>
      <c r="C112" s="12">
        <f t="shared" si="57"/>
        <v>2.1000000000003638</v>
      </c>
      <c r="D112" s="16">
        <v>0.79993999999999998</v>
      </c>
      <c r="G112" s="23">
        <f t="shared" si="86"/>
        <v>-794.29389300685455</v>
      </c>
      <c r="H112" s="23">
        <f t="shared" si="86"/>
        <v>-793.52053053017357</v>
      </c>
      <c r="I112" s="24">
        <f t="shared" si="75"/>
        <v>0.67149999999999999</v>
      </c>
      <c r="J112" s="24">
        <f t="shared" si="76"/>
        <v>0.73832666666666658</v>
      </c>
      <c r="K112" s="24">
        <f t="shared" si="77"/>
        <v>0.60559638888888889</v>
      </c>
      <c r="L112" s="65">
        <f t="shared" si="79"/>
        <v>-0.13273027777777768</v>
      </c>
      <c r="M112" s="18">
        <f t="shared" si="80"/>
        <v>-6.5903611111111093E-2</v>
      </c>
      <c r="N112" s="21"/>
      <c r="O112" s="36">
        <f t="shared" si="52"/>
        <v>0.83436686042289243</v>
      </c>
      <c r="P112" s="36">
        <f t="shared" si="59"/>
        <v>-1.8</v>
      </c>
      <c r="Q112" s="38"/>
      <c r="R112" s="36"/>
      <c r="S112" s="21"/>
      <c r="U112" s="23">
        <f t="shared" si="60"/>
        <v>-1750.1699138205763</v>
      </c>
      <c r="V112" s="23">
        <f t="shared" si="61"/>
        <v>-1747.8498263905331</v>
      </c>
      <c r="W112" s="24">
        <f t="shared" si="69"/>
        <v>1.06145</v>
      </c>
      <c r="X112" s="24">
        <f t="shared" si="71"/>
        <v>1.1134866666666665</v>
      </c>
      <c r="Y112" s="24">
        <f t="shared" si="72"/>
        <v>1.180234074074074</v>
      </c>
      <c r="Z112" s="27">
        <f t="shared" si="73"/>
        <v>6.6747407407407477E-2</v>
      </c>
      <c r="AA112" s="64">
        <f t="shared" si="74"/>
        <v>0.11878407407407399</v>
      </c>
      <c r="AC112" s="36">
        <f t="shared" si="53"/>
        <v>0.4789980463235049</v>
      </c>
      <c r="AD112" s="36">
        <f t="shared" si="62"/>
        <v>-2.16</v>
      </c>
      <c r="AE112" s="49"/>
      <c r="AF112" s="36"/>
      <c r="AG112" s="21"/>
      <c r="AI112" s="23">
        <f t="shared" si="63"/>
        <v>-984.54106246171091</v>
      </c>
      <c r="AJ112" s="23">
        <f t="shared" si="64"/>
        <v>-977.58080017158159</v>
      </c>
      <c r="AK112" s="24">
        <f t="shared" si="78"/>
        <v>0.91356142857142864</v>
      </c>
      <c r="AL112" s="24">
        <f t="shared" si="81"/>
        <v>0.99444571428571427</v>
      </c>
      <c r="AM112" s="24">
        <f t="shared" si="82"/>
        <v>0.88406742444284103</v>
      </c>
      <c r="AN112" s="27">
        <f t="shared" si="83"/>
        <v>-0.11037828984287323</v>
      </c>
      <c r="AO112" s="64">
        <f t="shared" si="84"/>
        <v>-2.9494004128587603E-2</v>
      </c>
      <c r="AP112" s="21"/>
      <c r="AQ112" s="36">
        <f t="shared" si="85"/>
        <v>0.16040143591577388</v>
      </c>
      <c r="AR112" s="36">
        <f t="shared" si="65"/>
        <v>-55.95</v>
      </c>
      <c r="AS112" s="36"/>
      <c r="AT112" s="36"/>
      <c r="AU112" s="21"/>
    </row>
    <row r="113" spans="1:47" ht="15">
      <c r="A113" s="14">
        <v>2054500</v>
      </c>
      <c r="B113" s="12">
        <f t="shared" si="56"/>
        <v>-2054.5</v>
      </c>
      <c r="C113" s="12">
        <f t="shared" si="57"/>
        <v>2.1999999999998181</v>
      </c>
      <c r="D113" s="16">
        <v>0.99780000000000002</v>
      </c>
      <c r="G113" s="23">
        <f t="shared" si="86"/>
        <v>-792.74716805349249</v>
      </c>
      <c r="H113" s="23">
        <f t="shared" si="86"/>
        <v>-791.97380557681151</v>
      </c>
      <c r="I113" s="24">
        <f t="shared" si="75"/>
        <v>0.76319000000000004</v>
      </c>
      <c r="J113" s="24">
        <f t="shared" si="76"/>
        <v>0.55386666666666662</v>
      </c>
      <c r="K113" s="24">
        <f t="shared" si="77"/>
        <v>0.535887</v>
      </c>
      <c r="L113" s="65">
        <f t="shared" si="79"/>
        <v>-1.7979666666666616E-2</v>
      </c>
      <c r="M113" s="18">
        <f t="shared" si="80"/>
        <v>-0.22730300000000003</v>
      </c>
      <c r="N113" s="21"/>
      <c r="O113" s="36">
        <f t="shared" si="52"/>
        <v>0.28485144290209419</v>
      </c>
      <c r="P113" s="36">
        <f t="shared" si="59"/>
        <v>-1.8</v>
      </c>
      <c r="Q113" s="38"/>
      <c r="R113" s="36"/>
      <c r="S113" s="21"/>
      <c r="U113" s="23">
        <f t="shared" si="60"/>
        <v>-1745.5297389604902</v>
      </c>
      <c r="V113" s="23">
        <f t="shared" si="61"/>
        <v>-1743.209651530447</v>
      </c>
      <c r="W113" s="24">
        <f t="shared" si="69"/>
        <v>1.1263000000000001</v>
      </c>
      <c r="X113" s="24">
        <f t="shared" si="71"/>
        <v>1.2315833333333335</v>
      </c>
      <c r="Y113" s="24">
        <f t="shared" si="72"/>
        <v>1.1950562962962961</v>
      </c>
      <c r="Z113" s="27">
        <f t="shared" si="73"/>
        <v>-3.6527037037037413E-2</v>
      </c>
      <c r="AA113" s="64">
        <f t="shared" si="74"/>
        <v>6.8756296296295982E-2</v>
      </c>
      <c r="AC113" s="36">
        <f t="shared" si="53"/>
        <v>-0.19731543541115448</v>
      </c>
      <c r="AD113" s="36">
        <f t="shared" si="62"/>
        <v>-2.16</v>
      </c>
      <c r="AE113" s="49"/>
      <c r="AF113" s="36"/>
      <c r="AG113" s="21"/>
      <c r="AI113" s="23">
        <f t="shared" si="63"/>
        <v>-970.62053788145249</v>
      </c>
      <c r="AJ113" s="23">
        <f t="shared" si="64"/>
        <v>-963.66027559132317</v>
      </c>
      <c r="AK113" s="24">
        <f t="shared" si="78"/>
        <v>1.1884814285714285</v>
      </c>
      <c r="AL113" s="24">
        <f t="shared" si="81"/>
        <v>1.0027801190476191</v>
      </c>
      <c r="AM113" s="24">
        <f t="shared" si="82"/>
        <v>0.86791051086259419</v>
      </c>
      <c r="AN113" s="27">
        <f t="shared" si="83"/>
        <v>-0.13486960818502491</v>
      </c>
      <c r="AO113" s="64">
        <f t="shared" si="84"/>
        <v>-0.32057091770883428</v>
      </c>
      <c r="AP113" s="21"/>
      <c r="AQ113" s="36">
        <f t="shared" si="85"/>
        <v>0.75733933601437808</v>
      </c>
      <c r="AR113" s="36">
        <f t="shared" si="65"/>
        <v>-55.95</v>
      </c>
      <c r="AS113" s="36"/>
      <c r="AT113" s="36"/>
      <c r="AU113" s="21"/>
    </row>
    <row r="114" spans="1:47" ht="15">
      <c r="A114" s="14">
        <v>2052400</v>
      </c>
      <c r="B114" s="12">
        <f t="shared" si="56"/>
        <v>-2052.4</v>
      </c>
      <c r="C114" s="12">
        <f t="shared" si="57"/>
        <v>2.0999999999999091</v>
      </c>
      <c r="D114" s="16">
        <v>0.64983999999999997</v>
      </c>
      <c r="G114" s="23">
        <f t="shared" si="86"/>
        <v>-791.20044310013043</v>
      </c>
      <c r="H114" s="23">
        <f t="shared" si="86"/>
        <v>-790.42708062344946</v>
      </c>
      <c r="I114" s="24">
        <f t="shared" si="75"/>
        <v>0.22691</v>
      </c>
      <c r="J114" s="24">
        <f t="shared" si="76"/>
        <v>0.47408416666666664</v>
      </c>
      <c r="K114" s="24">
        <f t="shared" si="77"/>
        <v>0.47778288888888887</v>
      </c>
      <c r="L114" s="65">
        <f t="shared" si="79"/>
        <v>3.6987222222222282E-3</v>
      </c>
      <c r="M114" s="18">
        <f t="shared" si="80"/>
        <v>0.25087288888888887</v>
      </c>
      <c r="N114" s="21"/>
      <c r="O114" s="36">
        <f t="shared" si="52"/>
        <v>-0.39794913052379483</v>
      </c>
      <c r="P114" s="36">
        <f t="shared" si="59"/>
        <v>-1.8</v>
      </c>
      <c r="Q114" s="38"/>
      <c r="R114" s="36"/>
      <c r="S114" s="21"/>
      <c r="U114" s="23">
        <f t="shared" si="60"/>
        <v>-1740.8895641004042</v>
      </c>
      <c r="V114" s="23">
        <f t="shared" si="61"/>
        <v>-1738.5694766703609</v>
      </c>
      <c r="W114" s="24">
        <f t="shared" si="69"/>
        <v>1.5070000000000001</v>
      </c>
      <c r="X114" s="24">
        <f t="shared" si="71"/>
        <v>1.3740888888888889</v>
      </c>
      <c r="Y114" s="24">
        <f t="shared" si="72"/>
        <v>1.2017488888888888</v>
      </c>
      <c r="Z114" s="27">
        <f t="shared" si="73"/>
        <v>-0.17234000000000016</v>
      </c>
      <c r="AA114" s="64">
        <f t="shared" si="74"/>
        <v>-0.30525111111111136</v>
      </c>
      <c r="AC114" s="36">
        <f t="shared" si="53"/>
        <v>-0.78130283200009176</v>
      </c>
      <c r="AD114" s="36">
        <f t="shared" si="62"/>
        <v>-2.16</v>
      </c>
      <c r="AE114" s="49"/>
      <c r="AF114" s="36"/>
      <c r="AG114" s="21"/>
      <c r="AI114" s="23">
        <f t="shared" si="63"/>
        <v>-956.70001330119408</v>
      </c>
      <c r="AJ114" s="23">
        <f t="shared" si="64"/>
        <v>-949.73975101106475</v>
      </c>
      <c r="AK114" s="24">
        <f t="shared" si="78"/>
        <v>0.90629750000000009</v>
      </c>
      <c r="AL114" s="24">
        <f t="shared" si="81"/>
        <v>0.87540773809523797</v>
      </c>
      <c r="AM114" s="24">
        <f t="shared" si="82"/>
        <v>0.83972335934744269</v>
      </c>
      <c r="AN114" s="27">
        <f t="shared" si="83"/>
        <v>-3.5684378747795287E-2</v>
      </c>
      <c r="AO114" s="64">
        <f t="shared" si="84"/>
        <v>-6.6574140652557401E-2</v>
      </c>
      <c r="AP114" s="21"/>
      <c r="AQ114" s="36">
        <f t="shared" si="85"/>
        <v>0.9999097439026885</v>
      </c>
      <c r="AR114" s="36">
        <f t="shared" si="65"/>
        <v>-55.95</v>
      </c>
      <c r="AS114" s="36"/>
      <c r="AT114" s="36"/>
      <c r="AU114" s="21"/>
    </row>
    <row r="115" spans="1:47" ht="15">
      <c r="A115" s="14">
        <v>2050300</v>
      </c>
      <c r="B115" s="12">
        <f t="shared" si="56"/>
        <v>-2050.3000000000002</v>
      </c>
      <c r="C115" s="12">
        <f t="shared" si="57"/>
        <v>2.0999999999999091</v>
      </c>
      <c r="D115" s="16">
        <v>1.3934</v>
      </c>
      <c r="G115" s="23">
        <f t="shared" si="86"/>
        <v>-789.65371814676837</v>
      </c>
      <c r="H115" s="23">
        <f t="shared" si="86"/>
        <v>-788.8803556700874</v>
      </c>
      <c r="I115" s="24">
        <f t="shared" si="75"/>
        <v>0.43215249999999999</v>
      </c>
      <c r="J115" s="24">
        <f t="shared" si="76"/>
        <v>0.42847416666666671</v>
      </c>
      <c r="K115" s="24">
        <f t="shared" si="77"/>
        <v>0.46635511111111111</v>
      </c>
      <c r="L115" s="65">
        <f t="shared" si="79"/>
        <v>3.7880944444444398E-2</v>
      </c>
      <c r="M115" s="18">
        <f t="shared" si="80"/>
        <v>3.4202611111111114E-2</v>
      </c>
      <c r="N115" s="21"/>
      <c r="O115" s="36">
        <f t="shared" si="52"/>
        <v>-0.8945448830656112</v>
      </c>
      <c r="P115" s="36">
        <f t="shared" si="59"/>
        <v>-1.8</v>
      </c>
      <c r="Q115" s="38"/>
      <c r="R115" s="36"/>
      <c r="S115" s="21"/>
      <c r="U115" s="23">
        <f t="shared" si="60"/>
        <v>-1736.2493892403181</v>
      </c>
      <c r="V115" s="23">
        <f t="shared" si="61"/>
        <v>-1733.9293018102749</v>
      </c>
      <c r="W115" s="24">
        <f t="shared" si="69"/>
        <v>1.4889666666666665</v>
      </c>
      <c r="X115" s="24">
        <f t="shared" si="71"/>
        <v>1.3596288888888892</v>
      </c>
      <c r="Y115" s="24">
        <f t="shared" si="72"/>
        <v>1.1779466666666665</v>
      </c>
      <c r="Z115" s="27">
        <f t="shared" si="73"/>
        <v>-0.18168222222222274</v>
      </c>
      <c r="AA115" s="64">
        <f t="shared" si="74"/>
        <v>-0.31102000000000007</v>
      </c>
      <c r="AC115" s="36">
        <f t="shared" si="53"/>
        <v>-0.99970995028244358</v>
      </c>
      <c r="AD115" s="36">
        <f t="shared" si="62"/>
        <v>-2.16</v>
      </c>
      <c r="AE115" s="49"/>
      <c r="AF115" s="36"/>
      <c r="AG115" s="21"/>
      <c r="AI115" s="23">
        <f t="shared" si="63"/>
        <v>-942.77948872093566</v>
      </c>
      <c r="AJ115" s="23">
        <f t="shared" si="64"/>
        <v>-935.81922643080634</v>
      </c>
      <c r="AK115" s="24">
        <f t="shared" si="78"/>
        <v>0.5314442857142857</v>
      </c>
      <c r="AL115" s="24">
        <f t="shared" si="81"/>
        <v>0.69381318783068779</v>
      </c>
      <c r="AM115" s="24">
        <f t="shared" si="82"/>
        <v>0.82811985626102291</v>
      </c>
      <c r="AN115" s="27">
        <f t="shared" si="83"/>
        <v>0.13430666843033512</v>
      </c>
      <c r="AO115" s="64">
        <f t="shared" si="84"/>
        <v>0.29667557054673721</v>
      </c>
      <c r="AP115" s="21"/>
      <c r="AQ115" s="36">
        <f t="shared" si="85"/>
        <v>0.77461126985997297</v>
      </c>
      <c r="AR115" s="36">
        <f t="shared" si="65"/>
        <v>-55.95</v>
      </c>
      <c r="AS115" s="36"/>
      <c r="AT115" s="36"/>
      <c r="AU115" s="21"/>
    </row>
    <row r="116" spans="1:47" ht="15">
      <c r="A116" s="14">
        <v>2048200</v>
      </c>
      <c r="B116" s="12">
        <f t="shared" si="56"/>
        <v>-2048.1999999999998</v>
      </c>
      <c r="C116" s="12">
        <f t="shared" si="57"/>
        <v>2.1000000000003638</v>
      </c>
      <c r="D116" s="16">
        <v>1.2030000000000001</v>
      </c>
      <c r="G116" s="23">
        <f t="shared" ref="G116:H131" si="87">G115 + 1.54672495336205</f>
        <v>-788.10699319340631</v>
      </c>
      <c r="H116" s="23">
        <f t="shared" si="87"/>
        <v>-787.33363071672534</v>
      </c>
      <c r="I116" s="24">
        <f t="shared" si="75"/>
        <v>0.62636000000000003</v>
      </c>
      <c r="J116" s="24">
        <f t="shared" si="76"/>
        <v>0.44437433333333337</v>
      </c>
      <c r="K116" s="24">
        <f t="shared" si="77"/>
        <v>0.43953677777777778</v>
      </c>
      <c r="L116" s="65">
        <f t="shared" si="79"/>
        <v>-4.8375555555555949E-3</v>
      </c>
      <c r="M116" s="18">
        <f t="shared" si="80"/>
        <v>-0.18682322222222225</v>
      </c>
      <c r="N116" s="21"/>
      <c r="O116" s="36">
        <f t="shared" si="52"/>
        <v>-0.97257314306206422</v>
      </c>
      <c r="P116" s="36">
        <f t="shared" si="59"/>
        <v>-1.8</v>
      </c>
      <c r="Q116" s="38"/>
      <c r="R116" s="36"/>
      <c r="S116" s="21"/>
      <c r="U116" s="23">
        <f t="shared" si="60"/>
        <v>-1731.6092143802321</v>
      </c>
      <c r="V116" s="23">
        <f t="shared" si="61"/>
        <v>-1729.2891269501888</v>
      </c>
      <c r="W116" s="24">
        <f t="shared" si="69"/>
        <v>1.0829200000000001</v>
      </c>
      <c r="X116" s="24">
        <f t="shared" si="71"/>
        <v>1.2400122222222223</v>
      </c>
      <c r="Y116" s="24">
        <f t="shared" si="72"/>
        <v>1.2001974074074075</v>
      </c>
      <c r="Z116" s="27">
        <f t="shared" si="73"/>
        <v>-3.9814814814814747E-2</v>
      </c>
      <c r="AA116" s="64">
        <f t="shared" si="74"/>
        <v>0.11727740740740744</v>
      </c>
      <c r="AC116" s="36">
        <f t="shared" si="53"/>
        <v>-0.75034167228915682</v>
      </c>
      <c r="AD116" s="36">
        <f t="shared" si="62"/>
        <v>-2.16</v>
      </c>
      <c r="AE116" s="49"/>
      <c r="AF116" s="36"/>
      <c r="AG116" s="21"/>
      <c r="AI116" s="23">
        <f t="shared" si="63"/>
        <v>-928.85896414067724</v>
      </c>
      <c r="AJ116" s="23">
        <f t="shared" si="64"/>
        <v>-921.89870185054792</v>
      </c>
      <c r="AK116" s="24">
        <f t="shared" si="78"/>
        <v>0.6436977777777777</v>
      </c>
      <c r="AL116" s="24">
        <f t="shared" si="81"/>
        <v>0.77230994708994716</v>
      </c>
      <c r="AM116" s="24">
        <f t="shared" si="82"/>
        <v>0.83326999735449736</v>
      </c>
      <c r="AN116" s="27">
        <f t="shared" si="83"/>
        <v>6.0960050264550203E-2</v>
      </c>
      <c r="AO116" s="64">
        <f t="shared" si="84"/>
        <v>0.18957221957671966</v>
      </c>
      <c r="AP116" s="21"/>
      <c r="AQ116" s="36">
        <f t="shared" si="85"/>
        <v>0.1868635738044471</v>
      </c>
      <c r="AR116" s="36">
        <f t="shared" si="65"/>
        <v>-55.95</v>
      </c>
      <c r="AS116" s="36"/>
      <c r="AT116" s="36"/>
      <c r="AU116" s="21"/>
    </row>
    <row r="117" spans="1:47" ht="15">
      <c r="A117" s="14">
        <v>2046000</v>
      </c>
      <c r="B117" s="12">
        <f t="shared" si="56"/>
        <v>-2046</v>
      </c>
      <c r="C117" s="12">
        <f t="shared" si="57"/>
        <v>2.1999999999998181</v>
      </c>
      <c r="D117" s="16">
        <v>1.3028</v>
      </c>
      <c r="G117" s="23">
        <f t="shared" si="87"/>
        <v>-786.56026824004425</v>
      </c>
      <c r="H117" s="23">
        <f t="shared" si="87"/>
        <v>-785.78690576336328</v>
      </c>
      <c r="I117" s="24">
        <f t="shared" si="75"/>
        <v>0.27461049999999998</v>
      </c>
      <c r="J117" s="24">
        <f t="shared" si="76"/>
        <v>0.31034449999999997</v>
      </c>
      <c r="K117" s="24">
        <f t="shared" si="77"/>
        <v>0.46385899999999997</v>
      </c>
      <c r="L117" s="65">
        <f t="shared" si="79"/>
        <v>0.1535145</v>
      </c>
      <c r="M117" s="18">
        <f t="shared" si="80"/>
        <v>0.18924849999999999</v>
      </c>
      <c r="N117" s="21"/>
      <c r="O117" s="36">
        <f t="shared" si="52"/>
        <v>-0.59552362047333407</v>
      </c>
      <c r="P117" s="36">
        <f t="shared" si="59"/>
        <v>-1.8</v>
      </c>
      <c r="Q117" s="38"/>
      <c r="R117" s="36"/>
      <c r="S117" s="21"/>
      <c r="U117" s="23">
        <f t="shared" si="60"/>
        <v>-1726.969039520146</v>
      </c>
      <c r="V117" s="23">
        <f t="shared" si="61"/>
        <v>-1724.6489520901027</v>
      </c>
      <c r="W117" s="24">
        <f t="shared" si="69"/>
        <v>1.14815</v>
      </c>
      <c r="X117" s="24">
        <f t="shared" si="71"/>
        <v>1.0831377777777778</v>
      </c>
      <c r="Y117" s="24">
        <f t="shared" si="72"/>
        <v>1.2081551851851851</v>
      </c>
      <c r="Z117" s="27">
        <f t="shared" si="73"/>
        <v>0.1250174074074073</v>
      </c>
      <c r="AA117" s="64">
        <f t="shared" si="74"/>
        <v>6.000518518518505E-2</v>
      </c>
      <c r="AC117" s="36">
        <f t="shared" si="53"/>
        <v>-0.14988018671299197</v>
      </c>
      <c r="AD117" s="36">
        <f t="shared" si="62"/>
        <v>-2.16</v>
      </c>
      <c r="AE117" s="49"/>
      <c r="AF117" s="36"/>
      <c r="AG117" s="21"/>
      <c r="AI117" s="23">
        <f t="shared" si="63"/>
        <v>-914.93843956041883</v>
      </c>
      <c r="AJ117" s="23">
        <f t="shared" si="64"/>
        <v>-907.97817727028951</v>
      </c>
      <c r="AK117" s="24">
        <f t="shared" ref="AK117:AK148" si="88">AVERAGEIFS(Y_VADM,AgeBP,"&gt;"&amp;AI117,AgeBP,"&lt;="&amp;AI118)</f>
        <v>1.1417877777777778</v>
      </c>
      <c r="AL117" s="24">
        <f t="shared" si="81"/>
        <v>0.84408585185185192</v>
      </c>
      <c r="AM117" s="24">
        <f t="shared" si="82"/>
        <v>0.84866150529100526</v>
      </c>
      <c r="AN117" s="27">
        <f t="shared" si="83"/>
        <v>4.5756534391533377E-3</v>
      </c>
      <c r="AO117" s="64">
        <f t="shared" si="84"/>
        <v>-0.29312627248677259</v>
      </c>
      <c r="AP117" s="21"/>
      <c r="AQ117" s="36">
        <f t="shared" si="85"/>
        <v>-0.4883196651914733</v>
      </c>
      <c r="AR117" s="36">
        <f t="shared" si="65"/>
        <v>-55.95</v>
      </c>
      <c r="AS117" s="36"/>
      <c r="AT117" s="36"/>
      <c r="AU117" s="21"/>
    </row>
    <row r="118" spans="1:47" ht="15">
      <c r="A118" s="14">
        <v>2043900</v>
      </c>
      <c r="B118" s="12">
        <f t="shared" si="56"/>
        <v>-2043.9</v>
      </c>
      <c r="C118" s="12">
        <f t="shared" si="57"/>
        <v>2.0999999999999091</v>
      </c>
      <c r="D118" s="16">
        <v>1.0811999999999999</v>
      </c>
      <c r="G118" s="23">
        <f t="shared" si="87"/>
        <v>-785.01354328668219</v>
      </c>
      <c r="H118" s="23">
        <f t="shared" si="87"/>
        <v>-784.24018081000122</v>
      </c>
      <c r="I118" s="24">
        <f t="shared" si="75"/>
        <v>3.0062999999999999E-2</v>
      </c>
      <c r="J118" s="24">
        <f t="shared" si="76"/>
        <v>0.23226450000000001</v>
      </c>
      <c r="K118" s="24">
        <f t="shared" si="77"/>
        <v>0.50210788888888891</v>
      </c>
      <c r="L118" s="65">
        <f t="shared" si="79"/>
        <v>0.26984338888888892</v>
      </c>
      <c r="M118" s="18">
        <f t="shared" si="80"/>
        <v>0.4720448888888889</v>
      </c>
      <c r="N118" s="21"/>
      <c r="O118" s="36">
        <f t="shared" si="52"/>
        <v>6.0178022642737028E-2</v>
      </c>
      <c r="P118" s="36">
        <f t="shared" si="59"/>
        <v>-1.8</v>
      </c>
      <c r="Q118" s="38"/>
      <c r="R118" s="36"/>
      <c r="S118" s="21"/>
      <c r="U118" s="23">
        <f t="shared" si="60"/>
        <v>-1722.3288646600599</v>
      </c>
      <c r="V118" s="23">
        <f t="shared" si="61"/>
        <v>-1720.0087772300167</v>
      </c>
      <c r="W118" s="24">
        <f t="shared" si="69"/>
        <v>1.0183433333333334</v>
      </c>
      <c r="X118" s="24">
        <f t="shared" si="71"/>
        <v>1.0607244444444444</v>
      </c>
      <c r="Y118" s="24">
        <f t="shared" si="72"/>
        <v>1.1878248148148149</v>
      </c>
      <c r="Z118" s="27">
        <f t="shared" si="73"/>
        <v>0.12710037037037059</v>
      </c>
      <c r="AA118" s="64">
        <f t="shared" si="74"/>
        <v>0.16948148148148157</v>
      </c>
      <c r="AC118" s="36">
        <f t="shared" si="53"/>
        <v>0.52071190395890909</v>
      </c>
      <c r="AD118" s="36">
        <f t="shared" si="62"/>
        <v>-2.16</v>
      </c>
      <c r="AE118" s="49"/>
      <c r="AF118" s="36"/>
      <c r="AG118" s="21"/>
      <c r="AI118" s="23">
        <f t="shared" si="63"/>
        <v>-901.01791498016041</v>
      </c>
      <c r="AJ118" s="23">
        <f t="shared" si="64"/>
        <v>-894.05765269003109</v>
      </c>
      <c r="AK118" s="24">
        <f t="shared" si="88"/>
        <v>0.74677199999999999</v>
      </c>
      <c r="AL118" s="24">
        <f t="shared" si="81"/>
        <v>0.79610066666666668</v>
      </c>
      <c r="AM118" s="24">
        <f t="shared" si="82"/>
        <v>0.83027184038800705</v>
      </c>
      <c r="AN118" s="27">
        <f t="shared" si="83"/>
        <v>3.4171173721340375E-2</v>
      </c>
      <c r="AO118" s="64">
        <f t="shared" si="84"/>
        <v>8.3499840388007063E-2</v>
      </c>
      <c r="AP118" s="21"/>
      <c r="AQ118" s="36">
        <f t="shared" si="85"/>
        <v>-0.93501270577574358</v>
      </c>
      <c r="AR118" s="36">
        <f t="shared" si="65"/>
        <v>-55.95</v>
      </c>
      <c r="AS118" s="36"/>
      <c r="AT118" s="36"/>
      <c r="AU118" s="21"/>
    </row>
    <row r="119" spans="1:47" ht="15">
      <c r="A119" s="14">
        <v>2041700</v>
      </c>
      <c r="B119" s="12">
        <f t="shared" si="56"/>
        <v>-2041.7</v>
      </c>
      <c r="C119" s="12">
        <f t="shared" si="57"/>
        <v>2.2000000000000455</v>
      </c>
      <c r="D119" s="16">
        <v>1.1725000000000001</v>
      </c>
      <c r="G119" s="23">
        <f t="shared" si="87"/>
        <v>-783.46681833332013</v>
      </c>
      <c r="H119" s="23">
        <f t="shared" si="87"/>
        <v>-782.69345585663916</v>
      </c>
      <c r="I119" s="24">
        <f t="shared" si="75"/>
        <v>0.39212000000000002</v>
      </c>
      <c r="J119" s="24">
        <f t="shared" si="76"/>
        <v>0.32036933333333334</v>
      </c>
      <c r="K119" s="24">
        <f t="shared" si="77"/>
        <v>0.61278455555555555</v>
      </c>
      <c r="L119" s="65">
        <f t="shared" si="79"/>
        <v>0.29241522222222222</v>
      </c>
      <c r="M119" s="18">
        <f t="shared" si="80"/>
        <v>0.22066455555555553</v>
      </c>
      <c r="N119" s="21"/>
      <c r="O119" s="36">
        <f t="shared" si="52"/>
        <v>0.687721700160003</v>
      </c>
      <c r="P119" s="36">
        <f t="shared" si="59"/>
        <v>-1.8</v>
      </c>
      <c r="Q119" s="38"/>
      <c r="R119" s="36"/>
      <c r="S119" s="21"/>
      <c r="U119" s="23">
        <f t="shared" si="60"/>
        <v>-1717.6886897999739</v>
      </c>
      <c r="V119" s="23">
        <f t="shared" si="61"/>
        <v>-1715.3686023699306</v>
      </c>
      <c r="W119" s="24">
        <f t="shared" si="69"/>
        <v>1.0156799999999999</v>
      </c>
      <c r="X119" s="24">
        <f t="shared" si="71"/>
        <v>1.1289966666666666</v>
      </c>
      <c r="Y119" s="24">
        <f t="shared" si="72"/>
        <v>1.1080098148148148</v>
      </c>
      <c r="Z119" s="27">
        <f t="shared" si="73"/>
        <v>-2.0986851851851895E-2</v>
      </c>
      <c r="AA119" s="64">
        <f t="shared" si="74"/>
        <v>9.2329814814814837E-2</v>
      </c>
      <c r="AC119" s="36">
        <f t="shared" si="53"/>
        <v>0.94765710770025269</v>
      </c>
      <c r="AD119" s="36">
        <f t="shared" si="62"/>
        <v>-2.16</v>
      </c>
      <c r="AE119" s="49"/>
      <c r="AF119" s="36"/>
      <c r="AG119" s="21"/>
      <c r="AI119" s="23">
        <f t="shared" si="63"/>
        <v>-887.097390399902</v>
      </c>
      <c r="AJ119" s="23">
        <f t="shared" si="64"/>
        <v>-880.13712810977268</v>
      </c>
      <c r="AK119" s="24">
        <f t="shared" si="88"/>
        <v>0.4997422222222222</v>
      </c>
      <c r="AL119" s="24">
        <f t="shared" si="81"/>
        <v>0.72471992592592593</v>
      </c>
      <c r="AM119" s="24">
        <f t="shared" si="82"/>
        <v>0.84744822927689589</v>
      </c>
      <c r="AN119" s="27">
        <f t="shared" si="83"/>
        <v>0.12272830335096996</v>
      </c>
      <c r="AO119" s="64">
        <f t="shared" si="84"/>
        <v>0.34770600705467369</v>
      </c>
      <c r="AP119" s="21"/>
      <c r="AQ119" s="36">
        <f t="shared" si="85"/>
        <v>-0.94420290981882438</v>
      </c>
      <c r="AR119" s="36">
        <f t="shared" si="65"/>
        <v>-55.95</v>
      </c>
      <c r="AS119" s="36"/>
      <c r="AT119" s="36"/>
      <c r="AU119" s="21"/>
    </row>
    <row r="120" spans="1:47" ht="15">
      <c r="A120" s="14">
        <v>2039600</v>
      </c>
      <c r="B120" s="12">
        <f t="shared" si="56"/>
        <v>-2039.6</v>
      </c>
      <c r="C120" s="12">
        <f t="shared" si="57"/>
        <v>2.1000000000001364</v>
      </c>
      <c r="D120" s="16">
        <v>1.2228000000000001</v>
      </c>
      <c r="G120" s="23">
        <f t="shared" si="87"/>
        <v>-781.92009337995808</v>
      </c>
      <c r="H120" s="23">
        <f t="shared" si="87"/>
        <v>-781.1467309032771</v>
      </c>
      <c r="I120" s="24">
        <f t="shared" si="75"/>
        <v>0.53892499999999999</v>
      </c>
      <c r="J120" s="24">
        <f t="shared" si="76"/>
        <v>0.60714833333333329</v>
      </c>
      <c r="K120" s="24">
        <f t="shared" si="77"/>
        <v>0.7206731666666667</v>
      </c>
      <c r="L120" s="65">
        <f t="shared" si="79"/>
        <v>0.11352483333333341</v>
      </c>
      <c r="M120" s="18">
        <f t="shared" si="80"/>
        <v>0.18174816666666671</v>
      </c>
      <c r="N120" s="21"/>
      <c r="O120" s="36">
        <f t="shared" si="52"/>
        <v>0.99347275099709531</v>
      </c>
      <c r="P120" s="36">
        <f t="shared" si="59"/>
        <v>-1.8</v>
      </c>
      <c r="Q120" s="38"/>
      <c r="R120" s="36"/>
      <c r="S120" s="21"/>
      <c r="U120" s="23">
        <f t="shared" si="60"/>
        <v>-1713.0485149398878</v>
      </c>
      <c r="V120" s="23">
        <f t="shared" si="61"/>
        <v>-1710.7284275098446</v>
      </c>
      <c r="W120" s="24">
        <f t="shared" si="69"/>
        <v>1.3529666666666669</v>
      </c>
      <c r="X120" s="24">
        <f t="shared" si="71"/>
        <v>1.1672388888888889</v>
      </c>
      <c r="Y120" s="24">
        <f t="shared" si="72"/>
        <v>1.0601335185185183</v>
      </c>
      <c r="Z120" s="27">
        <f t="shared" si="73"/>
        <v>-0.1071053703703706</v>
      </c>
      <c r="AA120" s="64">
        <f t="shared" si="74"/>
        <v>-0.29283314814814854</v>
      </c>
      <c r="AC120" s="36">
        <f t="shared" si="53"/>
        <v>0.93118301871306175</v>
      </c>
      <c r="AD120" s="36">
        <f t="shared" si="62"/>
        <v>-2.16</v>
      </c>
      <c r="AE120" s="49"/>
      <c r="AF120" s="36"/>
      <c r="AG120" s="21"/>
      <c r="AI120" s="23">
        <f t="shared" si="63"/>
        <v>-873.17686581964358</v>
      </c>
      <c r="AJ120" s="23">
        <f t="shared" si="64"/>
        <v>-866.21660352951426</v>
      </c>
      <c r="AK120" s="24">
        <f t="shared" si="88"/>
        <v>0.92764555555555561</v>
      </c>
      <c r="AL120" s="24">
        <f t="shared" si="81"/>
        <v>0.82649092592592588</v>
      </c>
      <c r="AM120" s="24">
        <f t="shared" si="82"/>
        <v>0.91552923456790125</v>
      </c>
      <c r="AN120" s="27">
        <f t="shared" si="83"/>
        <v>8.9038308641975372E-2</v>
      </c>
      <c r="AO120" s="64">
        <f t="shared" si="84"/>
        <v>-1.2116320987654361E-2</v>
      </c>
      <c r="AP120" s="21"/>
      <c r="AQ120" s="36">
        <f t="shared" si="85"/>
        <v>-0.51159007871122342</v>
      </c>
      <c r="AR120" s="36">
        <f t="shared" si="65"/>
        <v>-55.95</v>
      </c>
      <c r="AS120" s="36"/>
      <c r="AT120" s="36"/>
      <c r="AU120" s="21"/>
    </row>
    <row r="121" spans="1:47" ht="15">
      <c r="A121" s="14">
        <v>2037400</v>
      </c>
      <c r="B121" s="12">
        <f t="shared" si="56"/>
        <v>-2037.4</v>
      </c>
      <c r="C121" s="12">
        <f t="shared" si="57"/>
        <v>2.1999999999998181</v>
      </c>
      <c r="D121" s="16">
        <v>1.4115</v>
      </c>
      <c r="G121" s="23">
        <f t="shared" si="87"/>
        <v>-780.37336842659602</v>
      </c>
      <c r="H121" s="23">
        <f t="shared" si="87"/>
        <v>-779.60000594991504</v>
      </c>
      <c r="I121" s="24">
        <f t="shared" si="75"/>
        <v>0.89039999999999997</v>
      </c>
      <c r="J121" s="24">
        <f t="shared" si="76"/>
        <v>0.84558499999999992</v>
      </c>
      <c r="K121" s="24">
        <f t="shared" si="77"/>
        <v>0.83697761111111113</v>
      </c>
      <c r="L121" s="65">
        <f t="shared" si="79"/>
        <v>-8.6073888888887895E-3</v>
      </c>
      <c r="M121" s="18">
        <f t="shared" si="80"/>
        <v>-5.3422388888888839E-2</v>
      </c>
      <c r="N121" s="21"/>
      <c r="O121" s="36">
        <f t="shared" si="52"/>
        <v>0.83436686042284158</v>
      </c>
      <c r="P121" s="36">
        <f t="shared" si="59"/>
        <v>-1.8</v>
      </c>
      <c r="Q121" s="38"/>
      <c r="R121" s="36"/>
      <c r="S121" s="21"/>
      <c r="U121" s="23">
        <f t="shared" si="60"/>
        <v>-1708.4083400798017</v>
      </c>
      <c r="V121" s="23">
        <f t="shared" si="61"/>
        <v>-1706.0882526497585</v>
      </c>
      <c r="W121" s="24">
        <f t="shared" si="69"/>
        <v>1.13307</v>
      </c>
      <c r="X121" s="24">
        <f t="shared" si="71"/>
        <v>1.1431211111111113</v>
      </c>
      <c r="Y121" s="24">
        <f t="shared" si="72"/>
        <v>1.0716257407407406</v>
      </c>
      <c r="Z121" s="27">
        <f t="shared" si="73"/>
        <v>-7.1495370370370681E-2</v>
      </c>
      <c r="AA121" s="64">
        <f t="shared" si="74"/>
        <v>-6.1444259259259448E-2</v>
      </c>
      <c r="AC121" s="36">
        <f t="shared" si="53"/>
        <v>0.47899804632354875</v>
      </c>
      <c r="AD121" s="36">
        <f t="shared" si="62"/>
        <v>-2.16</v>
      </c>
      <c r="AE121" s="49"/>
      <c r="AF121" s="36"/>
      <c r="AG121" s="21"/>
      <c r="AI121" s="23">
        <f t="shared" si="63"/>
        <v>-859.25634123938516</v>
      </c>
      <c r="AJ121" s="23">
        <f t="shared" si="64"/>
        <v>-852.29607894925584</v>
      </c>
      <c r="AK121" s="24">
        <f t="shared" si="88"/>
        <v>1.0520849999999999</v>
      </c>
      <c r="AL121" s="24">
        <f t="shared" si="81"/>
        <v>1.0009016666666668</v>
      </c>
      <c r="AM121" s="24">
        <f t="shared" si="82"/>
        <v>0.91775331986531994</v>
      </c>
      <c r="AN121" s="27">
        <f t="shared" si="83"/>
        <v>-8.3148346801346862E-2</v>
      </c>
      <c r="AO121" s="64">
        <f t="shared" si="84"/>
        <v>-0.13433168013468</v>
      </c>
      <c r="AP121" s="21"/>
      <c r="AQ121" s="36">
        <f t="shared" si="85"/>
        <v>0.16040143591575962</v>
      </c>
      <c r="AR121" s="36">
        <f t="shared" si="65"/>
        <v>-55.95</v>
      </c>
      <c r="AS121" s="36"/>
      <c r="AT121" s="36"/>
      <c r="AU121" s="21"/>
    </row>
    <row r="122" spans="1:47" ht="15">
      <c r="A122" s="14">
        <v>2035400</v>
      </c>
      <c r="B122" s="12">
        <f t="shared" si="56"/>
        <v>-2035.4</v>
      </c>
      <c r="C122" s="12">
        <f t="shared" si="57"/>
        <v>2</v>
      </c>
      <c r="D122" s="16">
        <v>1.1116999999999999</v>
      </c>
      <c r="G122" s="23">
        <f t="shared" si="87"/>
        <v>-778.82664347323396</v>
      </c>
      <c r="H122" s="23">
        <f t="shared" si="87"/>
        <v>-778.05328099655299</v>
      </c>
      <c r="I122" s="24">
        <f t="shared" si="75"/>
        <v>1.1074299999999999</v>
      </c>
      <c r="J122" s="24">
        <f t="shared" si="76"/>
        <v>1.0736100000000002</v>
      </c>
      <c r="K122" s="24">
        <f t="shared" si="77"/>
        <v>0.97568755555555553</v>
      </c>
      <c r="L122" s="65">
        <f t="shared" si="79"/>
        <v>-9.7922444444444645E-2</v>
      </c>
      <c r="M122" s="18">
        <f t="shared" si="80"/>
        <v>-0.13174244444444438</v>
      </c>
      <c r="N122" s="21"/>
      <c r="O122" s="36">
        <f t="shared" si="52"/>
        <v>0.28485144290200587</v>
      </c>
      <c r="P122" s="36">
        <f t="shared" si="59"/>
        <v>-1.8</v>
      </c>
      <c r="Q122" s="38"/>
      <c r="R122" s="36"/>
      <c r="S122" s="21"/>
      <c r="U122" s="23">
        <f t="shared" si="60"/>
        <v>-1703.7681652197157</v>
      </c>
      <c r="V122" s="23">
        <f t="shared" si="61"/>
        <v>-1701.4480777896724</v>
      </c>
      <c r="W122" s="24">
        <f t="shared" si="69"/>
        <v>0.94332666666666665</v>
      </c>
      <c r="X122" s="24">
        <f t="shared" si="71"/>
        <v>0.95502055555555554</v>
      </c>
      <c r="Y122" s="24">
        <f t="shared" si="72"/>
        <v>1.0540529629629631</v>
      </c>
      <c r="Z122" s="27">
        <f t="shared" si="73"/>
        <v>9.9032407407407597E-2</v>
      </c>
      <c r="AA122" s="64">
        <f t="shared" si="74"/>
        <v>0.11072629629629649</v>
      </c>
      <c r="AC122" s="36">
        <f t="shared" si="53"/>
        <v>-0.19731543541104973</v>
      </c>
      <c r="AD122" s="36">
        <f t="shared" si="62"/>
        <v>-2.16</v>
      </c>
      <c r="AE122" s="49"/>
      <c r="AF122" s="36"/>
      <c r="AG122" s="21"/>
      <c r="AI122" s="23">
        <f t="shared" si="63"/>
        <v>-845.33581665912675</v>
      </c>
      <c r="AJ122" s="23">
        <f t="shared" si="64"/>
        <v>-838.37555436899743</v>
      </c>
      <c r="AK122" s="24">
        <f t="shared" si="88"/>
        <v>1.0229744444444446</v>
      </c>
      <c r="AL122" s="24">
        <f t="shared" si="81"/>
        <v>1.0453148148148148</v>
      </c>
      <c r="AM122" s="24">
        <f t="shared" si="82"/>
        <v>0.85813740438573771</v>
      </c>
      <c r="AN122" s="27">
        <f t="shared" si="83"/>
        <v>-0.1871774104290771</v>
      </c>
      <c r="AO122" s="64">
        <f t="shared" si="84"/>
        <v>-0.16483704005870692</v>
      </c>
      <c r="AP122" s="21"/>
      <c r="AQ122" s="36">
        <f t="shared" si="85"/>
        <v>0.75733933601436854</v>
      </c>
      <c r="AR122" s="36">
        <f t="shared" si="65"/>
        <v>-55.95</v>
      </c>
      <c r="AS122" s="36"/>
      <c r="AT122" s="36"/>
      <c r="AU122" s="21"/>
    </row>
    <row r="123" spans="1:47" ht="15">
      <c r="A123" s="14">
        <v>2033200</v>
      </c>
      <c r="B123" s="12">
        <f t="shared" si="56"/>
        <v>-2033.2</v>
      </c>
      <c r="C123" s="12">
        <f t="shared" si="57"/>
        <v>2.2000000000000455</v>
      </c>
      <c r="D123" s="16">
        <v>1.3240000000000001</v>
      </c>
      <c r="G123" s="23">
        <f t="shared" si="87"/>
        <v>-777.2799185198719</v>
      </c>
      <c r="H123" s="23">
        <f t="shared" si="87"/>
        <v>-776.50655604319093</v>
      </c>
      <c r="I123" s="24">
        <f t="shared" si="75"/>
        <v>1.2230000000000001</v>
      </c>
      <c r="J123" s="24">
        <f t="shared" si="76"/>
        <v>1.2445266666666666</v>
      </c>
      <c r="K123" s="24">
        <f t="shared" si="77"/>
        <v>1.1424472222222224</v>
      </c>
      <c r="L123" s="65">
        <f t="shared" si="79"/>
        <v>-0.10207944444444417</v>
      </c>
      <c r="M123" s="18">
        <f t="shared" si="80"/>
        <v>-8.0552777777777695E-2</v>
      </c>
      <c r="N123" s="21"/>
      <c r="O123" s="36">
        <f t="shared" si="52"/>
        <v>-0.39794913052387937</v>
      </c>
      <c r="P123" s="36">
        <f t="shared" si="59"/>
        <v>-1.8</v>
      </c>
      <c r="Q123" s="38"/>
      <c r="R123" s="36"/>
      <c r="S123" s="21"/>
      <c r="U123" s="23">
        <f t="shared" si="60"/>
        <v>-1699.1279903596296</v>
      </c>
      <c r="V123" s="23">
        <f t="shared" si="61"/>
        <v>-1696.8079029295864</v>
      </c>
      <c r="W123" s="24">
        <f t="shared" si="69"/>
        <v>0.78866499999999995</v>
      </c>
      <c r="X123" s="24">
        <f t="shared" si="71"/>
        <v>0.93002388888888887</v>
      </c>
      <c r="Y123" s="24">
        <f t="shared" si="72"/>
        <v>1.0373951851851853</v>
      </c>
      <c r="Z123" s="27">
        <f t="shared" si="73"/>
        <v>0.10737129629629638</v>
      </c>
      <c r="AA123" s="64">
        <f t="shared" si="74"/>
        <v>0.2487301851851853</v>
      </c>
      <c r="AC123" s="36">
        <f t="shared" si="53"/>
        <v>-0.78130283200004291</v>
      </c>
      <c r="AD123" s="36">
        <f t="shared" si="62"/>
        <v>-2.16</v>
      </c>
      <c r="AE123" s="49"/>
      <c r="AF123" s="36"/>
      <c r="AG123" s="21"/>
      <c r="AI123" s="23">
        <f t="shared" si="63"/>
        <v>-831.41529207886833</v>
      </c>
      <c r="AJ123" s="23">
        <f t="shared" si="64"/>
        <v>-824.45502978873901</v>
      </c>
      <c r="AK123" s="24">
        <f t="shared" si="88"/>
        <v>1.0608850000000001</v>
      </c>
      <c r="AL123" s="24">
        <f t="shared" si="81"/>
        <v>1.0760109259259261</v>
      </c>
      <c r="AM123" s="24">
        <f t="shared" si="82"/>
        <v>0.92717128472761801</v>
      </c>
      <c r="AN123" s="27">
        <f t="shared" si="83"/>
        <v>-0.14883964119830806</v>
      </c>
      <c r="AO123" s="64">
        <f t="shared" si="84"/>
        <v>-0.13371371527238207</v>
      </c>
      <c r="AP123" s="21"/>
      <c r="AQ123" s="36">
        <f t="shared" si="85"/>
        <v>0.99990974390268827</v>
      </c>
      <c r="AR123" s="36">
        <f t="shared" si="65"/>
        <v>-55.95</v>
      </c>
      <c r="AS123" s="36"/>
      <c r="AT123" s="36"/>
      <c r="AU123" s="21"/>
    </row>
    <row r="124" spans="1:47" ht="15">
      <c r="A124" s="14">
        <v>2031100</v>
      </c>
      <c r="B124" s="12">
        <f t="shared" si="56"/>
        <v>-2031.1</v>
      </c>
      <c r="C124" s="12">
        <f t="shared" si="57"/>
        <v>2.1000000000001364</v>
      </c>
      <c r="D124" s="16">
        <v>1.5461</v>
      </c>
      <c r="G124" s="23">
        <f t="shared" si="87"/>
        <v>-775.73319356650984</v>
      </c>
      <c r="H124" s="23">
        <f t="shared" si="87"/>
        <v>-774.95983108982887</v>
      </c>
      <c r="I124" s="24">
        <f t="shared" si="75"/>
        <v>1.4031500000000001</v>
      </c>
      <c r="J124" s="24">
        <f t="shared" si="76"/>
        <v>1.4330833333333333</v>
      </c>
      <c r="K124" s="24">
        <f t="shared" si="77"/>
        <v>1.2607561111111112</v>
      </c>
      <c r="L124" s="65">
        <f t="shared" si="79"/>
        <v>-0.17232722222222208</v>
      </c>
      <c r="M124" s="18">
        <f t="shared" si="80"/>
        <v>-0.14239388888888893</v>
      </c>
      <c r="N124" s="21"/>
      <c r="O124" s="36">
        <f t="shared" si="52"/>
        <v>-0.89454488306562696</v>
      </c>
      <c r="P124" s="36">
        <f t="shared" si="59"/>
        <v>-1.8</v>
      </c>
      <c r="Q124" s="38"/>
      <c r="R124" s="36"/>
      <c r="S124" s="21"/>
      <c r="U124" s="23">
        <f t="shared" si="60"/>
        <v>-1694.4878154995436</v>
      </c>
      <c r="V124" s="23">
        <f t="shared" si="61"/>
        <v>-1692.1677280695003</v>
      </c>
      <c r="W124" s="24">
        <f t="shared" si="69"/>
        <v>1.0580799999999999</v>
      </c>
      <c r="X124" s="24">
        <f t="shared" si="71"/>
        <v>1.0110316666666666</v>
      </c>
      <c r="Y124" s="24">
        <f t="shared" si="72"/>
        <v>1.0514807407407407</v>
      </c>
      <c r="Z124" s="27">
        <f t="shared" si="73"/>
        <v>4.0449074074074165E-2</v>
      </c>
      <c r="AA124" s="64">
        <f t="shared" si="74"/>
        <v>-6.5992592592591937E-3</v>
      </c>
      <c r="AC124" s="36">
        <f t="shared" si="53"/>
        <v>-0.9997099502824448</v>
      </c>
      <c r="AD124" s="36">
        <f t="shared" si="62"/>
        <v>-2.16</v>
      </c>
      <c r="AE124" s="49"/>
      <c r="AF124" s="36"/>
      <c r="AG124" s="21"/>
      <c r="AI124" s="23">
        <f t="shared" si="63"/>
        <v>-817.49476749860992</v>
      </c>
      <c r="AJ124" s="23">
        <f t="shared" si="64"/>
        <v>-810.5345052084806</v>
      </c>
      <c r="AK124" s="24">
        <f t="shared" si="88"/>
        <v>1.1441733333333335</v>
      </c>
      <c r="AL124" s="24">
        <f t="shared" si="81"/>
        <v>0.95625762626262623</v>
      </c>
      <c r="AM124" s="24">
        <f t="shared" si="82"/>
        <v>0.99786927855477847</v>
      </c>
      <c r="AN124" s="27">
        <f t="shared" si="83"/>
        <v>4.1611652292152246E-2</v>
      </c>
      <c r="AO124" s="64">
        <f t="shared" si="84"/>
        <v>-0.14630405477855501</v>
      </c>
      <c r="AP124" s="21"/>
      <c r="AQ124" s="36">
        <f t="shared" si="85"/>
        <v>0.77461126985998208</v>
      </c>
      <c r="AR124" s="36">
        <f t="shared" si="65"/>
        <v>-55.95</v>
      </c>
      <c r="AS124" s="36"/>
      <c r="AT124" s="36"/>
      <c r="AU124" s="21"/>
    </row>
    <row r="125" spans="1:47" ht="15">
      <c r="A125" s="14">
        <v>2028900</v>
      </c>
      <c r="B125" s="12">
        <f t="shared" si="56"/>
        <v>-2028.9</v>
      </c>
      <c r="C125" s="12">
        <f t="shared" si="57"/>
        <v>2.1999999999998181</v>
      </c>
      <c r="D125" s="16">
        <v>1.6940999999999999</v>
      </c>
      <c r="G125" s="23">
        <f t="shared" si="87"/>
        <v>-774.18646861314778</v>
      </c>
      <c r="H125" s="23">
        <f t="shared" si="87"/>
        <v>-773.41310613646681</v>
      </c>
      <c r="I125" s="24">
        <f t="shared" si="75"/>
        <v>1.6731</v>
      </c>
      <c r="J125" s="24">
        <f t="shared" si="76"/>
        <v>1.5330833333333331</v>
      </c>
      <c r="K125" s="24">
        <f t="shared" si="77"/>
        <v>1.3429477777777779</v>
      </c>
      <c r="L125" s="65">
        <f t="shared" si="79"/>
        <v>-0.19013555555555528</v>
      </c>
      <c r="M125" s="18">
        <f t="shared" si="80"/>
        <v>-0.33015222222222218</v>
      </c>
      <c r="N125" s="21"/>
      <c r="O125" s="36">
        <f t="shared" si="52"/>
        <v>-0.972573143062056</v>
      </c>
      <c r="P125" s="36">
        <f t="shared" si="59"/>
        <v>-1.8</v>
      </c>
      <c r="Q125" s="38"/>
      <c r="R125" s="36"/>
      <c r="S125" s="21"/>
      <c r="U125" s="23">
        <f t="shared" si="60"/>
        <v>-1689.8476406394575</v>
      </c>
      <c r="V125" s="23">
        <f t="shared" si="61"/>
        <v>-1687.5275532094142</v>
      </c>
      <c r="W125" s="24">
        <f t="shared" si="69"/>
        <v>1.18635</v>
      </c>
      <c r="X125" s="24">
        <f t="shared" si="71"/>
        <v>1.0781416666666666</v>
      </c>
      <c r="Y125" s="24">
        <f t="shared" si="72"/>
        <v>1.0297399999999999</v>
      </c>
      <c r="Z125" s="27">
        <f t="shared" si="73"/>
        <v>-4.8401666666666676E-2</v>
      </c>
      <c r="AA125" s="64">
        <f t="shared" si="74"/>
        <v>-0.15661000000000014</v>
      </c>
      <c r="AC125" s="36">
        <f t="shared" si="53"/>
        <v>-0.75034167228922743</v>
      </c>
      <c r="AD125" s="36">
        <f t="shared" si="62"/>
        <v>-2.16</v>
      </c>
      <c r="AE125" s="49"/>
      <c r="AF125" s="36"/>
      <c r="AG125" s="21"/>
      <c r="AI125" s="23">
        <f t="shared" si="63"/>
        <v>-803.5742429183515</v>
      </c>
      <c r="AJ125" s="23">
        <f t="shared" si="64"/>
        <v>-796.61398062822218</v>
      </c>
      <c r="AK125" s="24">
        <f t="shared" si="88"/>
        <v>0.66371454545454545</v>
      </c>
      <c r="AL125" s="24">
        <f t="shared" si="81"/>
        <v>0.80437747241647239</v>
      </c>
      <c r="AM125" s="24">
        <f t="shared" si="82"/>
        <v>1.0493086612708278</v>
      </c>
      <c r="AN125" s="27">
        <f t="shared" si="83"/>
        <v>0.24493118885435539</v>
      </c>
      <c r="AO125" s="64">
        <f t="shared" si="84"/>
        <v>0.38559411581628233</v>
      </c>
      <c r="AP125" s="21"/>
      <c r="AQ125" s="36">
        <f t="shared" si="85"/>
        <v>0.18686357380446128</v>
      </c>
      <c r="AR125" s="36">
        <f t="shared" si="65"/>
        <v>-55.95</v>
      </c>
      <c r="AS125" s="36"/>
      <c r="AT125" s="36"/>
      <c r="AU125" s="21"/>
    </row>
    <row r="126" spans="1:47" ht="15">
      <c r="A126" s="14">
        <v>2026700</v>
      </c>
      <c r="B126" s="12">
        <f t="shared" si="56"/>
        <v>-2026.7</v>
      </c>
      <c r="C126" s="12">
        <f t="shared" si="57"/>
        <v>2.2000000000000455</v>
      </c>
      <c r="D126" s="16">
        <v>1.7630999999999999</v>
      </c>
      <c r="G126" s="23">
        <f t="shared" si="87"/>
        <v>-772.63974365978572</v>
      </c>
      <c r="H126" s="23">
        <f t="shared" si="87"/>
        <v>-771.86638118310475</v>
      </c>
      <c r="I126" s="24">
        <f t="shared" si="75"/>
        <v>1.5229999999999999</v>
      </c>
      <c r="J126" s="24">
        <f t="shared" si="76"/>
        <v>1.5756666666666668</v>
      </c>
      <c r="K126" s="24">
        <f t="shared" si="77"/>
        <v>1.3771700000000002</v>
      </c>
      <c r="L126" s="65">
        <f t="shared" si="79"/>
        <v>-0.19849666666666654</v>
      </c>
      <c r="M126" s="18">
        <f t="shared" si="80"/>
        <v>-0.14582999999999968</v>
      </c>
      <c r="N126" s="21"/>
      <c r="O126" s="36">
        <f t="shared" si="52"/>
        <v>-0.59552362047326002</v>
      </c>
      <c r="P126" s="36">
        <f t="shared" si="59"/>
        <v>-1.8</v>
      </c>
      <c r="Q126" s="38"/>
      <c r="R126" s="36"/>
      <c r="S126" s="21"/>
      <c r="U126" s="23">
        <f t="shared" si="60"/>
        <v>-1685.2074657793714</v>
      </c>
      <c r="V126" s="23">
        <f t="shared" si="61"/>
        <v>-1682.8873783493282</v>
      </c>
      <c r="W126" s="24">
        <f t="shared" si="69"/>
        <v>0.98999499999999996</v>
      </c>
      <c r="X126" s="24">
        <f t="shared" si="71"/>
        <v>1.0149227777777778</v>
      </c>
      <c r="Y126" s="24">
        <f t="shared" si="72"/>
        <v>1.0048072222222222</v>
      </c>
      <c r="Z126" s="27">
        <f t="shared" si="73"/>
        <v>-1.0115555555555655E-2</v>
      </c>
      <c r="AA126" s="64">
        <f t="shared" si="74"/>
        <v>1.4812222222222227E-2</v>
      </c>
      <c r="AC126" s="36">
        <f t="shared" si="53"/>
        <v>-0.14988018671306949</v>
      </c>
      <c r="AD126" s="36">
        <f t="shared" si="62"/>
        <v>-2.16</v>
      </c>
      <c r="AE126" s="49"/>
      <c r="AF126" s="36"/>
      <c r="AG126" s="21"/>
      <c r="AI126" s="23">
        <f t="shared" si="63"/>
        <v>-789.65371833809309</v>
      </c>
      <c r="AJ126" s="23">
        <f t="shared" si="64"/>
        <v>-782.69345604796376</v>
      </c>
      <c r="AK126" s="24">
        <f t="shared" si="88"/>
        <v>0.60524453846153847</v>
      </c>
      <c r="AL126" s="24">
        <f t="shared" si="81"/>
        <v>0.8790120023310023</v>
      </c>
      <c r="AM126" s="24">
        <f t="shared" si="82"/>
        <v>1.0427747723819389</v>
      </c>
      <c r="AN126" s="27">
        <f t="shared" si="83"/>
        <v>0.16376277005093665</v>
      </c>
      <c r="AO126" s="64">
        <f t="shared" si="84"/>
        <v>0.43753023392040047</v>
      </c>
      <c r="AP126" s="21"/>
      <c r="AQ126" s="36">
        <f t="shared" si="85"/>
        <v>-0.48831966519146069</v>
      </c>
      <c r="AR126" s="36">
        <f t="shared" si="65"/>
        <v>-55.95</v>
      </c>
      <c r="AS126" s="36"/>
      <c r="AT126" s="36"/>
      <c r="AU126" s="21"/>
    </row>
    <row r="127" spans="1:47" ht="15">
      <c r="A127" s="14">
        <v>2024400</v>
      </c>
      <c r="B127" s="12">
        <f t="shared" si="56"/>
        <v>-2024.4</v>
      </c>
      <c r="C127" s="12">
        <f t="shared" si="57"/>
        <v>2.2999999999999545</v>
      </c>
      <c r="D127" s="16">
        <v>1.2442</v>
      </c>
      <c r="G127" s="23">
        <f t="shared" si="87"/>
        <v>-771.09301870642366</v>
      </c>
      <c r="H127" s="23">
        <f t="shared" si="87"/>
        <v>-770.31965622974269</v>
      </c>
      <c r="I127" s="24">
        <f t="shared" si="75"/>
        <v>1.5308999999999999</v>
      </c>
      <c r="J127" s="24">
        <f t="shared" si="76"/>
        <v>1.5035999999999998</v>
      </c>
      <c r="K127" s="24">
        <f t="shared" si="77"/>
        <v>1.3853222222222223</v>
      </c>
      <c r="L127" s="65">
        <f t="shared" si="79"/>
        <v>-0.11827777777777748</v>
      </c>
      <c r="M127" s="18">
        <f t="shared" si="80"/>
        <v>-0.14557777777777758</v>
      </c>
      <c r="N127" s="21"/>
      <c r="O127" s="36">
        <f t="shared" si="52"/>
        <v>6.0178022642828989E-2</v>
      </c>
      <c r="P127" s="36">
        <f t="shared" si="59"/>
        <v>-1.8</v>
      </c>
      <c r="Q127" s="38"/>
      <c r="R127" s="36"/>
      <c r="S127" s="21"/>
      <c r="U127" s="23">
        <f t="shared" si="60"/>
        <v>-1680.5672909192854</v>
      </c>
      <c r="V127" s="23">
        <f t="shared" si="61"/>
        <v>-1678.2472034892421</v>
      </c>
      <c r="W127" s="24">
        <f t="shared" si="69"/>
        <v>0.86842333333333332</v>
      </c>
      <c r="X127" s="24">
        <f t="shared" si="71"/>
        <v>1.0002894444444443</v>
      </c>
      <c r="Y127" s="24">
        <f t="shared" si="72"/>
        <v>1.0192664814814816</v>
      </c>
      <c r="Z127" s="27">
        <f t="shared" si="73"/>
        <v>1.8977037037037237E-2</v>
      </c>
      <c r="AA127" s="64">
        <f t="shared" si="74"/>
        <v>0.15084314814814825</v>
      </c>
      <c r="AC127" s="36">
        <f t="shared" si="53"/>
        <v>0.52071190395881795</v>
      </c>
      <c r="AD127" s="36">
        <f t="shared" si="62"/>
        <v>-2.16</v>
      </c>
      <c r="AE127" s="49"/>
      <c r="AF127" s="36"/>
      <c r="AG127" s="21"/>
      <c r="AI127" s="23">
        <f t="shared" si="63"/>
        <v>-775.73319375783467</v>
      </c>
      <c r="AJ127" s="23">
        <f t="shared" si="64"/>
        <v>-768.77293146770535</v>
      </c>
      <c r="AK127" s="24">
        <f t="shared" si="88"/>
        <v>1.3680769230769227</v>
      </c>
      <c r="AL127" s="24">
        <f t="shared" si="81"/>
        <v>1.0364485427350425</v>
      </c>
      <c r="AM127" s="24">
        <f t="shared" si="82"/>
        <v>1.0581436612708279</v>
      </c>
      <c r="AN127" s="27">
        <f t="shared" si="83"/>
        <v>2.1695118535785429E-2</v>
      </c>
      <c r="AO127" s="64">
        <f t="shared" si="84"/>
        <v>-0.30993326180609482</v>
      </c>
      <c r="AP127" s="21"/>
      <c r="AQ127" s="36">
        <f t="shared" si="85"/>
        <v>-0.93501270577573847</v>
      </c>
      <c r="AR127" s="36">
        <f t="shared" si="65"/>
        <v>-55.95</v>
      </c>
      <c r="AS127" s="36"/>
      <c r="AT127" s="36"/>
      <c r="AU127" s="21"/>
    </row>
    <row r="128" spans="1:47" ht="15">
      <c r="A128" s="14">
        <v>2022300</v>
      </c>
      <c r="B128" s="12">
        <f t="shared" si="56"/>
        <v>-2022.3</v>
      </c>
      <c r="C128" s="12">
        <f t="shared" si="57"/>
        <v>2.1000000000001364</v>
      </c>
      <c r="D128" s="16">
        <v>1.5871999999999999</v>
      </c>
      <c r="G128" s="23">
        <f t="shared" si="87"/>
        <v>-769.5462937530616</v>
      </c>
      <c r="H128" s="23">
        <f t="shared" si="87"/>
        <v>-768.77293127638063</v>
      </c>
      <c r="I128" s="24">
        <f t="shared" si="75"/>
        <v>1.4569000000000001</v>
      </c>
      <c r="J128" s="24">
        <f t="shared" si="76"/>
        <v>1.42215</v>
      </c>
      <c r="K128" s="24">
        <f t="shared" si="77"/>
        <v>1.3787333333333334</v>
      </c>
      <c r="L128" s="65">
        <f t="shared" si="79"/>
        <v>-4.3416666666666659E-2</v>
      </c>
      <c r="M128" s="18">
        <f t="shared" si="80"/>
        <v>-7.8166666666666718E-2</v>
      </c>
      <c r="N128" s="21"/>
      <c r="O128" s="36">
        <f t="shared" si="52"/>
        <v>0.68772170016006984</v>
      </c>
      <c r="P128" s="36">
        <f t="shared" si="59"/>
        <v>-1.8</v>
      </c>
      <c r="Q128" s="38"/>
      <c r="R128" s="36"/>
      <c r="S128" s="21"/>
      <c r="U128" s="23">
        <f t="shared" si="60"/>
        <v>-1675.9271160591993</v>
      </c>
      <c r="V128" s="23">
        <f t="shared" si="61"/>
        <v>-1673.607028629156</v>
      </c>
      <c r="W128" s="24">
        <f t="shared" si="69"/>
        <v>1.14245</v>
      </c>
      <c r="X128" s="24">
        <f t="shared" si="71"/>
        <v>1.056057777777778</v>
      </c>
      <c r="Y128" s="24">
        <f t="shared" si="72"/>
        <v>1.036518148148148</v>
      </c>
      <c r="Z128" s="27">
        <f t="shared" si="73"/>
        <v>-1.9539629629629962E-2</v>
      </c>
      <c r="AA128" s="64">
        <f t="shared" si="74"/>
        <v>-0.10593185185185194</v>
      </c>
      <c r="AC128" s="36">
        <f t="shared" si="53"/>
        <v>0.9476571077002276</v>
      </c>
      <c r="AD128" s="36">
        <f t="shared" si="62"/>
        <v>-2.16</v>
      </c>
      <c r="AE128" s="49"/>
      <c r="AF128" s="36"/>
      <c r="AG128" s="21"/>
      <c r="AI128" s="23">
        <f t="shared" si="63"/>
        <v>-761.81266917757625</v>
      </c>
      <c r="AJ128" s="23">
        <f t="shared" si="64"/>
        <v>-754.85240688744693</v>
      </c>
      <c r="AK128" s="24">
        <f t="shared" si="88"/>
        <v>1.1360241666666664</v>
      </c>
      <c r="AL128" s="24">
        <f t="shared" si="81"/>
        <v>1.2982336965811963</v>
      </c>
      <c r="AM128" s="24">
        <f t="shared" si="82"/>
        <v>1.060987411270828</v>
      </c>
      <c r="AN128" s="27">
        <f t="shared" si="83"/>
        <v>-0.23724628531036829</v>
      </c>
      <c r="AO128" s="64">
        <f t="shared" si="84"/>
        <v>-7.5036755395838428E-2</v>
      </c>
      <c r="AP128" s="21"/>
      <c r="AQ128" s="36">
        <f t="shared" si="85"/>
        <v>-0.94420290981882904</v>
      </c>
      <c r="AR128" s="36">
        <f t="shared" si="65"/>
        <v>-55.95</v>
      </c>
      <c r="AS128" s="36"/>
      <c r="AT128" s="36"/>
      <c r="AU128" s="21"/>
    </row>
    <row r="129" spans="1:47" ht="15">
      <c r="A129" s="14">
        <v>2020100</v>
      </c>
      <c r="B129" s="12">
        <f t="shared" si="56"/>
        <v>-2020.1</v>
      </c>
      <c r="C129" s="12">
        <f t="shared" si="57"/>
        <v>2.2000000000000455</v>
      </c>
      <c r="D129" s="16">
        <v>1.3411</v>
      </c>
      <c r="G129" s="23">
        <f t="shared" si="87"/>
        <v>-767.99956879969955</v>
      </c>
      <c r="H129" s="23">
        <f t="shared" si="87"/>
        <v>-767.22620632301857</v>
      </c>
      <c r="I129" s="24">
        <f t="shared" si="75"/>
        <v>1.2786500000000001</v>
      </c>
      <c r="J129" s="24">
        <f t="shared" si="76"/>
        <v>1.3113166666666667</v>
      </c>
      <c r="K129" s="24">
        <f t="shared" si="77"/>
        <v>1.3363388888888887</v>
      </c>
      <c r="L129" s="65">
        <f t="shared" si="79"/>
        <v>2.5022222222222057E-2</v>
      </c>
      <c r="M129" s="18">
        <f t="shared" si="80"/>
        <v>5.7688888888888679E-2</v>
      </c>
      <c r="N129" s="21"/>
      <c r="O129" s="36">
        <f t="shared" si="52"/>
        <v>0.99347275099710586</v>
      </c>
      <c r="P129" s="36">
        <f t="shared" si="59"/>
        <v>-1.8</v>
      </c>
      <c r="Q129" s="38"/>
      <c r="R129" s="36"/>
      <c r="S129" s="21"/>
      <c r="U129" s="23">
        <f t="shared" si="60"/>
        <v>-1671.2869411991132</v>
      </c>
      <c r="V129" s="23">
        <f t="shared" si="61"/>
        <v>-1668.96685376907</v>
      </c>
      <c r="W129" s="24">
        <f t="shared" si="69"/>
        <v>1.1573</v>
      </c>
      <c r="X129" s="24">
        <f t="shared" si="71"/>
        <v>1.069475</v>
      </c>
      <c r="Y129" s="24">
        <f t="shared" si="72"/>
        <v>1.0079655555555556</v>
      </c>
      <c r="Z129" s="27">
        <f t="shared" si="73"/>
        <v>-6.1509444444444394E-2</v>
      </c>
      <c r="AA129" s="64">
        <f t="shared" si="74"/>
        <v>-0.14933444444444444</v>
      </c>
      <c r="AC129" s="36">
        <f t="shared" si="53"/>
        <v>0.93118301871310061</v>
      </c>
      <c r="AD129" s="36">
        <f t="shared" si="62"/>
        <v>-2.16</v>
      </c>
      <c r="AE129" s="49"/>
      <c r="AF129" s="36"/>
      <c r="AG129" s="21"/>
      <c r="AI129" s="23">
        <f t="shared" si="63"/>
        <v>-747.89214459731784</v>
      </c>
      <c r="AJ129" s="23">
        <f t="shared" si="64"/>
        <v>-740.93188230718852</v>
      </c>
      <c r="AK129" s="24">
        <f t="shared" si="88"/>
        <v>1.3906000000000001</v>
      </c>
      <c r="AL129" s="24">
        <f t="shared" si="81"/>
        <v>1.1733013888888888</v>
      </c>
      <c r="AM129" s="24">
        <f t="shared" si="82"/>
        <v>1.0638007909004576</v>
      </c>
      <c r="AN129" s="27">
        <f t="shared" si="83"/>
        <v>-0.10950059798843115</v>
      </c>
      <c r="AO129" s="64">
        <f t="shared" si="84"/>
        <v>-0.32679920909954241</v>
      </c>
      <c r="AP129" s="21"/>
      <c r="AQ129" s="36">
        <f t="shared" si="85"/>
        <v>-0.51159007871122975</v>
      </c>
      <c r="AR129" s="36">
        <f t="shared" si="65"/>
        <v>-55.95</v>
      </c>
      <c r="AS129" s="36"/>
      <c r="AT129" s="36"/>
      <c r="AU129" s="21"/>
    </row>
    <row r="130" spans="1:47" ht="15">
      <c r="A130" s="14">
        <v>2017900</v>
      </c>
      <c r="B130" s="12">
        <f t="shared" si="56"/>
        <v>-2017.9</v>
      </c>
      <c r="C130" s="12">
        <f t="shared" si="57"/>
        <v>2.1999999999998181</v>
      </c>
      <c r="D130" s="16">
        <v>1.4544999999999999</v>
      </c>
      <c r="G130" s="23">
        <f t="shared" si="87"/>
        <v>-766.45284384633749</v>
      </c>
      <c r="H130" s="23">
        <f t="shared" si="87"/>
        <v>-765.67948136965651</v>
      </c>
      <c r="I130" s="24">
        <f t="shared" si="75"/>
        <v>1.1983999999999999</v>
      </c>
      <c r="J130" s="24">
        <f t="shared" si="76"/>
        <v>1.2192833333333335</v>
      </c>
      <c r="K130" s="24">
        <f t="shared" si="77"/>
        <v>1.2773722222222221</v>
      </c>
      <c r="L130" s="65">
        <f t="shared" si="79"/>
        <v>5.8088888888888635E-2</v>
      </c>
      <c r="M130" s="18">
        <f t="shared" si="80"/>
        <v>7.8972222222222221E-2</v>
      </c>
      <c r="N130" s="21"/>
      <c r="O130" s="36">
        <f t="shared" ref="O130:O193" si="89" xml:space="preserve"> SIN((2*PI()*(H130+P130)/13.9205245802584) + 2.989911921)</f>
        <v>0.83436686042285346</v>
      </c>
      <c r="P130" s="36">
        <f t="shared" si="59"/>
        <v>-1.8</v>
      </c>
      <c r="Q130" s="38"/>
      <c r="R130" s="36"/>
      <c r="S130" s="21"/>
      <c r="U130" s="23">
        <f t="shared" si="60"/>
        <v>-1666.6467663390272</v>
      </c>
      <c r="V130" s="23">
        <f t="shared" si="61"/>
        <v>-1664.3266789089839</v>
      </c>
      <c r="W130" s="24">
        <f t="shared" si="69"/>
        <v>0.90867500000000001</v>
      </c>
      <c r="X130" s="24">
        <f t="shared" si="71"/>
        <v>1.0464783333333332</v>
      </c>
      <c r="Y130" s="24">
        <f t="shared" si="72"/>
        <v>0.9574244444444443</v>
      </c>
      <c r="Z130" s="27">
        <f t="shared" si="73"/>
        <v>-8.9053888888888877E-2</v>
      </c>
      <c r="AA130" s="64">
        <f t="shared" si="74"/>
        <v>4.874944444444429E-2</v>
      </c>
      <c r="AC130" s="36">
        <f t="shared" ref="AC130:AC193" si="90" xml:space="preserve"> SIN((2*PI()*(V130+AD130)/41.7615737407753) + 2.043834879)</f>
        <v>0.47899804632361759</v>
      </c>
      <c r="AD130" s="36">
        <f t="shared" si="62"/>
        <v>-2.16</v>
      </c>
      <c r="AE130" s="49"/>
      <c r="AF130" s="36"/>
      <c r="AG130" s="21"/>
      <c r="AI130" s="23">
        <f t="shared" si="63"/>
        <v>-733.97162001705942</v>
      </c>
      <c r="AJ130" s="23">
        <f t="shared" si="64"/>
        <v>-727.0113577269301</v>
      </c>
      <c r="AK130" s="24">
        <f t="shared" si="88"/>
        <v>0.99328000000000005</v>
      </c>
      <c r="AL130" s="24">
        <f t="shared" si="81"/>
        <v>1.181724814814815</v>
      </c>
      <c r="AM130" s="24">
        <f t="shared" si="82"/>
        <v>1.1681609031339031</v>
      </c>
      <c r="AN130" s="27">
        <f t="shared" si="83"/>
        <v>-1.3563911680911866E-2</v>
      </c>
      <c r="AO130" s="64">
        <f t="shared" si="84"/>
        <v>0.17488090313390303</v>
      </c>
      <c r="AP130" s="21"/>
      <c r="AQ130" s="36">
        <f t="shared" ref="AQ130:AQ161" si="91">SIN((2*PI()*(AJ130+AR130)/125.284721222326)+1.728475865)</f>
        <v>0.16040143591575237</v>
      </c>
      <c r="AR130" s="36">
        <f t="shared" si="65"/>
        <v>-55.95</v>
      </c>
      <c r="AS130" s="36"/>
      <c r="AT130" s="36"/>
      <c r="AU130" s="21"/>
    </row>
    <row r="131" spans="1:47" ht="15">
      <c r="A131" s="14">
        <v>2015700</v>
      </c>
      <c r="B131" s="12">
        <f t="shared" ref="B131:B194" si="92">-A131/1000</f>
        <v>-2015.7</v>
      </c>
      <c r="C131" s="12">
        <f t="shared" si="57"/>
        <v>2.2000000000000455</v>
      </c>
      <c r="D131" s="16">
        <v>1.6060000000000001</v>
      </c>
      <c r="G131" s="23">
        <f t="shared" si="87"/>
        <v>-764.90611889297543</v>
      </c>
      <c r="H131" s="23">
        <f t="shared" si="87"/>
        <v>-764.13275641629446</v>
      </c>
      <c r="I131" s="24">
        <f t="shared" si="75"/>
        <v>1.1808000000000001</v>
      </c>
      <c r="J131" s="24">
        <f t="shared" si="76"/>
        <v>1.1809666666666667</v>
      </c>
      <c r="K131" s="24">
        <f t="shared" si="77"/>
        <v>1.2062488888888889</v>
      </c>
      <c r="L131" s="65">
        <f t="shared" si="79"/>
        <v>2.5282222222222206E-2</v>
      </c>
      <c r="M131" s="18">
        <f t="shared" si="80"/>
        <v>2.5448888888888854E-2</v>
      </c>
      <c r="N131" s="21"/>
      <c r="O131" s="36">
        <f t="shared" si="89"/>
        <v>0.28485144290197206</v>
      </c>
      <c r="P131" s="36">
        <f t="shared" si="59"/>
        <v>-1.8</v>
      </c>
      <c r="Q131" s="38"/>
      <c r="R131" s="36"/>
      <c r="S131" s="21"/>
      <c r="U131" s="23">
        <f t="shared" si="60"/>
        <v>-1662.0065914789411</v>
      </c>
      <c r="V131" s="23">
        <f t="shared" si="61"/>
        <v>-1659.6865040488979</v>
      </c>
      <c r="W131" s="24">
        <f t="shared" si="69"/>
        <v>1.0734599999999999</v>
      </c>
      <c r="X131" s="24">
        <f t="shared" si="71"/>
        <v>0.97535499999999997</v>
      </c>
      <c r="Y131" s="24">
        <f t="shared" si="72"/>
        <v>0.97173240740740729</v>
      </c>
      <c r="Z131" s="27">
        <f t="shared" si="73"/>
        <v>-3.6225925925926772E-3</v>
      </c>
      <c r="AA131" s="64">
        <f t="shared" si="74"/>
        <v>-0.10172759259259256</v>
      </c>
      <c r="AC131" s="36">
        <f t="shared" si="90"/>
        <v>-0.19731543541094501</v>
      </c>
      <c r="AD131" s="36">
        <f t="shared" si="62"/>
        <v>-2.16</v>
      </c>
      <c r="AE131" s="49"/>
      <c r="AF131" s="36"/>
      <c r="AG131" s="21"/>
      <c r="AI131" s="23">
        <f t="shared" si="63"/>
        <v>-720.05109543680101</v>
      </c>
      <c r="AJ131" s="23">
        <f t="shared" si="64"/>
        <v>-713.09083314667168</v>
      </c>
      <c r="AK131" s="24">
        <f t="shared" si="88"/>
        <v>1.1612944444444446</v>
      </c>
      <c r="AL131" s="24">
        <f t="shared" si="81"/>
        <v>1.0803510648148149</v>
      </c>
      <c r="AM131" s="24">
        <f t="shared" si="82"/>
        <v>1.2920851210826207</v>
      </c>
      <c r="AN131" s="27">
        <f t="shared" si="83"/>
        <v>0.21173405626780584</v>
      </c>
      <c r="AO131" s="64">
        <f t="shared" si="84"/>
        <v>0.13079067663817612</v>
      </c>
      <c r="AP131" s="21"/>
      <c r="AQ131" s="36">
        <f t="shared" si="91"/>
        <v>0.7573393360143591</v>
      </c>
      <c r="AR131" s="36">
        <f t="shared" si="65"/>
        <v>-55.95</v>
      </c>
      <c r="AS131" s="36"/>
      <c r="AT131" s="36"/>
      <c r="AU131" s="21"/>
    </row>
    <row r="132" spans="1:47" ht="15">
      <c r="A132" s="14">
        <v>2013500</v>
      </c>
      <c r="B132" s="12">
        <f t="shared" si="92"/>
        <v>-2013.5</v>
      </c>
      <c r="C132" s="12">
        <f t="shared" ref="C132:C195" si="93">B132-B131</f>
        <v>2.2000000000000455</v>
      </c>
      <c r="D132" s="16">
        <v>1.5153000000000001</v>
      </c>
      <c r="G132" s="23">
        <f t="shared" ref="G132:H147" si="94">G131 + 1.54672495336205</f>
        <v>-763.35939393961337</v>
      </c>
      <c r="H132" s="23">
        <f t="shared" si="94"/>
        <v>-762.5860314629324</v>
      </c>
      <c r="I132" s="24">
        <f t="shared" si="75"/>
        <v>1.1637</v>
      </c>
      <c r="J132" s="24">
        <f t="shared" si="76"/>
        <v>1.1220333333333334</v>
      </c>
      <c r="K132" s="24">
        <f t="shared" si="77"/>
        <v>1.1621155555555553</v>
      </c>
      <c r="L132" s="65">
        <f t="shared" si="79"/>
        <v>4.0082222222221908E-2</v>
      </c>
      <c r="M132" s="18">
        <f t="shared" si="80"/>
        <v>-1.5844444444446104E-3</v>
      </c>
      <c r="N132" s="21"/>
      <c r="O132" s="36">
        <f t="shared" si="89"/>
        <v>-0.39794913052385955</v>
      </c>
      <c r="P132" s="36">
        <f t="shared" ref="P132:P195" si="95">P131</f>
        <v>-1.8</v>
      </c>
      <c r="Q132" s="38"/>
      <c r="R132" s="36"/>
      <c r="S132" s="21"/>
      <c r="U132" s="23">
        <f t="shared" ref="U132:U195" si="96">U131 + 4.64017486008615</f>
        <v>-1657.3664166188551</v>
      </c>
      <c r="V132" s="23">
        <f t="shared" ref="V132:V195" si="97">V131 + 4.64017486008615</f>
        <v>-1655.0463291888118</v>
      </c>
      <c r="W132" s="24">
        <f t="shared" si="69"/>
        <v>0.94392999999999994</v>
      </c>
      <c r="X132" s="24">
        <f t="shared" si="71"/>
        <v>0.93949888888888877</v>
      </c>
      <c r="Y132" s="24">
        <f t="shared" si="72"/>
        <v>0.9797461111111111</v>
      </c>
      <c r="Z132" s="27">
        <f t="shared" si="73"/>
        <v>4.0247222222222323E-2</v>
      </c>
      <c r="AA132" s="64">
        <f t="shared" si="74"/>
        <v>3.581611111111116E-2</v>
      </c>
      <c r="AC132" s="36">
        <f t="shared" si="90"/>
        <v>-0.78130283199995842</v>
      </c>
      <c r="AD132" s="36">
        <f t="shared" ref="AD132:AD195" si="98">AD131</f>
        <v>-2.16</v>
      </c>
      <c r="AE132" s="49"/>
      <c r="AF132" s="36"/>
      <c r="AG132" s="21"/>
      <c r="AI132" s="23">
        <f t="shared" ref="AI132:AI190" si="99">AI131 + 13.9205245802584</f>
        <v>-706.13057085654259</v>
      </c>
      <c r="AJ132" s="23">
        <f t="shared" ref="AJ132:AJ190" si="100">AJ131 + 13.9205245802584</f>
        <v>-699.17030856641327</v>
      </c>
      <c r="AK132" s="24">
        <f t="shared" si="88"/>
        <v>1.0864787499999999</v>
      </c>
      <c r="AL132" s="24">
        <f t="shared" si="81"/>
        <v>1.1390889814814815</v>
      </c>
      <c r="AM132" s="24">
        <f t="shared" si="82"/>
        <v>1.3215210185185182</v>
      </c>
      <c r="AN132" s="27">
        <f t="shared" si="83"/>
        <v>0.1824320370370367</v>
      </c>
      <c r="AO132" s="64">
        <f t="shared" si="84"/>
        <v>0.23504226851851828</v>
      </c>
      <c r="AP132" s="21"/>
      <c r="AQ132" s="36">
        <f t="shared" si="91"/>
        <v>0.99990974390268816</v>
      </c>
      <c r="AR132" s="36">
        <f t="shared" ref="AR132:AR190" si="101">AR131</f>
        <v>-55.95</v>
      </c>
      <c r="AS132" s="36"/>
      <c r="AT132" s="36"/>
      <c r="AU132" s="21"/>
    </row>
    <row r="133" spans="1:47" ht="15">
      <c r="A133" s="14">
        <v>2011300</v>
      </c>
      <c r="B133" s="12">
        <f t="shared" si="92"/>
        <v>-2011.3</v>
      </c>
      <c r="C133" s="12">
        <f t="shared" si="93"/>
        <v>2.2000000000000455</v>
      </c>
      <c r="D133" s="16">
        <v>1.6956</v>
      </c>
      <c r="G133" s="23">
        <f t="shared" si="94"/>
        <v>-761.81266898625131</v>
      </c>
      <c r="H133" s="23">
        <f t="shared" si="94"/>
        <v>-761.03930650957034</v>
      </c>
      <c r="I133" s="24">
        <f t="shared" si="75"/>
        <v>1.0216000000000001</v>
      </c>
      <c r="J133" s="24">
        <f t="shared" si="76"/>
        <v>1.1092333333333333</v>
      </c>
      <c r="K133" s="24">
        <f t="shared" si="77"/>
        <v>1.1401044444444446</v>
      </c>
      <c r="L133" s="65">
        <f t="shared" si="79"/>
        <v>3.0871111111111293E-2</v>
      </c>
      <c r="M133" s="18">
        <f t="shared" si="80"/>
        <v>0.11850444444444452</v>
      </c>
      <c r="N133" s="21"/>
      <c r="O133" s="36">
        <f t="shared" si="89"/>
        <v>-0.89454488306566815</v>
      </c>
      <c r="P133" s="36">
        <f t="shared" si="95"/>
        <v>-1.8</v>
      </c>
      <c r="Q133" s="38"/>
      <c r="R133" s="36"/>
      <c r="S133" s="21"/>
      <c r="U133" s="23">
        <f t="shared" si="96"/>
        <v>-1652.726241758769</v>
      </c>
      <c r="V133" s="23">
        <f t="shared" si="97"/>
        <v>-1650.4061543287257</v>
      </c>
      <c r="W133" s="24">
        <f t="shared" si="69"/>
        <v>0.80110666666666663</v>
      </c>
      <c r="X133" s="24">
        <f t="shared" si="71"/>
        <v>0.82550555555555549</v>
      </c>
      <c r="Y133" s="24">
        <f t="shared" si="72"/>
        <v>0.93953611111111102</v>
      </c>
      <c r="Z133" s="27">
        <f t="shared" si="73"/>
        <v>0.11403055555555552</v>
      </c>
      <c r="AA133" s="64">
        <f t="shared" si="74"/>
        <v>0.13842944444444438</v>
      </c>
      <c r="AC133" s="36">
        <f t="shared" si="90"/>
        <v>-0.99970995028244669</v>
      </c>
      <c r="AD133" s="36">
        <f t="shared" si="98"/>
        <v>-2.16</v>
      </c>
      <c r="AE133" s="49"/>
      <c r="AF133" s="36"/>
      <c r="AG133" s="21"/>
      <c r="AI133" s="23">
        <f t="shared" si="99"/>
        <v>-692.21004627628417</v>
      </c>
      <c r="AJ133" s="23">
        <f t="shared" si="100"/>
        <v>-685.24978398615485</v>
      </c>
      <c r="AK133" s="24">
        <f t="shared" si="88"/>
        <v>1.16949375</v>
      </c>
      <c r="AL133" s="24">
        <f t="shared" si="81"/>
        <v>1.2863093518518518</v>
      </c>
      <c r="AM133" s="24">
        <f t="shared" si="82"/>
        <v>1.3323257070707071</v>
      </c>
      <c r="AN133" s="27">
        <f t="shared" si="83"/>
        <v>4.6016355218855276E-2</v>
      </c>
      <c r="AO133" s="64">
        <f t="shared" si="84"/>
        <v>0.16283195707070708</v>
      </c>
      <c r="AP133" s="21"/>
      <c r="AQ133" s="36">
        <f t="shared" si="91"/>
        <v>0.77461126985999129</v>
      </c>
      <c r="AR133" s="36">
        <f t="shared" si="101"/>
        <v>-55.95</v>
      </c>
      <c r="AS133" s="36"/>
      <c r="AT133" s="36"/>
      <c r="AU133" s="21"/>
    </row>
    <row r="134" spans="1:47" ht="15">
      <c r="A134" s="14">
        <v>2009100</v>
      </c>
      <c r="B134" s="12">
        <f t="shared" si="92"/>
        <v>-2009.1</v>
      </c>
      <c r="C134" s="12">
        <f t="shared" si="93"/>
        <v>2.2000000000000455</v>
      </c>
      <c r="D134" s="16">
        <v>1.6978</v>
      </c>
      <c r="G134" s="23">
        <f t="shared" si="94"/>
        <v>-760.26594403288925</v>
      </c>
      <c r="H134" s="23">
        <f t="shared" si="94"/>
        <v>-759.49258155620828</v>
      </c>
      <c r="I134" s="24">
        <f t="shared" si="75"/>
        <v>1.1423999999999999</v>
      </c>
      <c r="J134" s="24">
        <f t="shared" si="76"/>
        <v>1.0156299999999998</v>
      </c>
      <c r="K134" s="24">
        <f t="shared" si="77"/>
        <v>1.15401</v>
      </c>
      <c r="L134" s="65">
        <f t="shared" si="79"/>
        <v>0.13838000000000017</v>
      </c>
      <c r="M134" s="18">
        <f t="shared" si="80"/>
        <v>1.161000000000012E-2</v>
      </c>
      <c r="N134" s="21"/>
      <c r="O134" s="36">
        <f t="shared" si="89"/>
        <v>-0.97257314306204778</v>
      </c>
      <c r="P134" s="36">
        <f t="shared" si="95"/>
        <v>-1.8</v>
      </c>
      <c r="Q134" s="38"/>
      <c r="R134" s="36"/>
      <c r="S134" s="21"/>
      <c r="U134" s="23">
        <f t="shared" si="96"/>
        <v>-1648.0860668986829</v>
      </c>
      <c r="V134" s="23">
        <f t="shared" si="97"/>
        <v>-1645.7659794686397</v>
      </c>
      <c r="W134" s="24">
        <f t="shared" ref="W134:W197" si="102">AVERAGEIFS(Y_VADM,AgeBP,"&gt;"&amp;U134,AgeBP,"&lt;="&amp;U135)</f>
        <v>0.73148000000000002</v>
      </c>
      <c r="X134" s="24">
        <f t="shared" si="71"/>
        <v>0.88378444444444437</v>
      </c>
      <c r="Y134" s="24">
        <f t="shared" si="72"/>
        <v>0.93961018518518513</v>
      </c>
      <c r="Z134" s="27">
        <f t="shared" si="73"/>
        <v>5.5825740740740759E-2</v>
      </c>
      <c r="AA134" s="64">
        <f t="shared" si="74"/>
        <v>0.20813018518518511</v>
      </c>
      <c r="AC134" s="36">
        <f t="shared" si="90"/>
        <v>-0.75034167228929805</v>
      </c>
      <c r="AD134" s="36">
        <f t="shared" si="98"/>
        <v>-2.16</v>
      </c>
      <c r="AE134" s="49"/>
      <c r="AF134" s="36"/>
      <c r="AG134" s="21"/>
      <c r="AI134" s="23">
        <f t="shared" si="99"/>
        <v>-678.28952169602576</v>
      </c>
      <c r="AJ134" s="23">
        <f t="shared" si="100"/>
        <v>-671.32925940589644</v>
      </c>
      <c r="AK134" s="24">
        <f t="shared" si="88"/>
        <v>1.6029555555555557</v>
      </c>
      <c r="AL134" s="24">
        <f t="shared" si="81"/>
        <v>1.497670601851852</v>
      </c>
      <c r="AM134" s="24">
        <f t="shared" si="82"/>
        <v>1.2859268181818182</v>
      </c>
      <c r="AN134" s="27">
        <f t="shared" si="83"/>
        <v>-0.21174378367003377</v>
      </c>
      <c r="AO134" s="64">
        <f t="shared" si="84"/>
        <v>-0.31702873737373749</v>
      </c>
      <c r="AP134" s="21"/>
      <c r="AQ134" s="36">
        <f t="shared" si="91"/>
        <v>0.18686357380447549</v>
      </c>
      <c r="AR134" s="36">
        <f t="shared" si="101"/>
        <v>-55.95</v>
      </c>
      <c r="AS134" s="36"/>
      <c r="AT134" s="36"/>
      <c r="AU134" s="21"/>
    </row>
    <row r="135" spans="1:47" ht="15">
      <c r="A135" s="14">
        <v>2006900</v>
      </c>
      <c r="B135" s="12">
        <f t="shared" si="92"/>
        <v>-2006.9</v>
      </c>
      <c r="C135" s="12">
        <f t="shared" si="93"/>
        <v>2.1999999999998181</v>
      </c>
      <c r="D135" s="16">
        <v>1.272</v>
      </c>
      <c r="G135" s="23">
        <f t="shared" si="94"/>
        <v>-758.71921907952719</v>
      </c>
      <c r="H135" s="23">
        <f t="shared" si="94"/>
        <v>-757.94585660284622</v>
      </c>
      <c r="I135" s="24">
        <f t="shared" si="75"/>
        <v>0.88288999999999995</v>
      </c>
      <c r="J135" s="24">
        <f t="shared" si="76"/>
        <v>1.0529966666666668</v>
      </c>
      <c r="K135" s="24">
        <f t="shared" si="77"/>
        <v>1.1468099999999999</v>
      </c>
      <c r="L135" s="65">
        <f t="shared" si="79"/>
        <v>9.3813333333333082E-2</v>
      </c>
      <c r="M135" s="18">
        <f t="shared" si="80"/>
        <v>0.26391999999999993</v>
      </c>
      <c r="N135" s="21"/>
      <c r="O135" s="36">
        <f t="shared" si="89"/>
        <v>-0.59552362047318597</v>
      </c>
      <c r="P135" s="36">
        <f t="shared" si="95"/>
        <v>-1.8</v>
      </c>
      <c r="Q135" s="38"/>
      <c r="R135" s="36"/>
      <c r="S135" s="21"/>
      <c r="U135" s="23">
        <f t="shared" si="96"/>
        <v>-1643.4458920385969</v>
      </c>
      <c r="V135" s="23">
        <f t="shared" si="97"/>
        <v>-1641.1258046085536</v>
      </c>
      <c r="W135" s="24">
        <f t="shared" si="102"/>
        <v>1.1187666666666667</v>
      </c>
      <c r="X135" s="24">
        <f t="shared" si="71"/>
        <v>0.93026444444444445</v>
      </c>
      <c r="Y135" s="24">
        <f t="shared" si="72"/>
        <v>0.96274629629629616</v>
      </c>
      <c r="Z135" s="27">
        <f t="shared" si="73"/>
        <v>3.2481851851851706E-2</v>
      </c>
      <c r="AA135" s="64">
        <f t="shared" si="74"/>
        <v>-0.15602037037037053</v>
      </c>
      <c r="AC135" s="36">
        <f t="shared" si="90"/>
        <v>-0.1498801867131751</v>
      </c>
      <c r="AD135" s="36">
        <f t="shared" si="98"/>
        <v>-2.16</v>
      </c>
      <c r="AE135" s="49"/>
      <c r="AF135" s="36"/>
      <c r="AG135" s="21"/>
      <c r="AI135" s="23">
        <f t="shared" si="99"/>
        <v>-664.36899711576734</v>
      </c>
      <c r="AJ135" s="23">
        <f t="shared" si="100"/>
        <v>-657.40873482563802</v>
      </c>
      <c r="AK135" s="24">
        <f t="shared" si="88"/>
        <v>1.7205625</v>
      </c>
      <c r="AL135" s="24">
        <f t="shared" si="81"/>
        <v>1.6521726851851852</v>
      </c>
      <c r="AM135" s="24">
        <f t="shared" si="82"/>
        <v>1.3261489292929294</v>
      </c>
      <c r="AN135" s="27">
        <f t="shared" si="83"/>
        <v>-0.32602375589225585</v>
      </c>
      <c r="AO135" s="64">
        <f t="shared" si="84"/>
        <v>-0.39441357070707062</v>
      </c>
      <c r="AP135" s="21"/>
      <c r="AQ135" s="36">
        <f t="shared" si="91"/>
        <v>-0.48831966519144809</v>
      </c>
      <c r="AR135" s="36">
        <f t="shared" si="101"/>
        <v>-55.95</v>
      </c>
      <c r="AS135" s="36"/>
      <c r="AT135" s="36"/>
      <c r="AU135" s="21"/>
    </row>
    <row r="136" spans="1:47" ht="15">
      <c r="A136" s="14">
        <v>2005100</v>
      </c>
      <c r="B136" s="12">
        <f t="shared" si="92"/>
        <v>-2005.1</v>
      </c>
      <c r="C136" s="12">
        <f t="shared" si="93"/>
        <v>1.8000000000001819</v>
      </c>
      <c r="D136" s="16">
        <v>1.7904</v>
      </c>
      <c r="G136" s="23">
        <f t="shared" si="94"/>
        <v>-757.17249412616513</v>
      </c>
      <c r="H136" s="23">
        <f t="shared" si="94"/>
        <v>-756.39913164948416</v>
      </c>
      <c r="I136" s="24">
        <f t="shared" si="75"/>
        <v>1.1337000000000002</v>
      </c>
      <c r="J136" s="24">
        <f t="shared" si="76"/>
        <v>1.0917966666666665</v>
      </c>
      <c r="K136" s="24">
        <f t="shared" si="77"/>
        <v>1.1429211111111111</v>
      </c>
      <c r="L136" s="65">
        <f t="shared" si="79"/>
        <v>5.1124444444444528E-2</v>
      </c>
      <c r="M136" s="18">
        <f t="shared" si="80"/>
        <v>9.2211111111109023E-3</v>
      </c>
      <c r="N136" s="21"/>
      <c r="O136" s="36">
        <f t="shared" si="89"/>
        <v>6.0178022642807465E-2</v>
      </c>
      <c r="P136" s="36">
        <f t="shared" si="95"/>
        <v>-1.8</v>
      </c>
      <c r="Q136" s="38"/>
      <c r="R136" s="36"/>
      <c r="S136" s="21"/>
      <c r="U136" s="23">
        <f t="shared" si="96"/>
        <v>-1638.8057171785108</v>
      </c>
      <c r="V136" s="23">
        <f t="shared" si="97"/>
        <v>-1636.4856297484675</v>
      </c>
      <c r="W136" s="24">
        <f t="shared" si="102"/>
        <v>0.94054666666666664</v>
      </c>
      <c r="X136" s="24">
        <f t="shared" si="71"/>
        <v>0.94662444444444438</v>
      </c>
      <c r="Y136" s="24">
        <f t="shared" si="72"/>
        <v>0.95774907407407406</v>
      </c>
      <c r="Z136" s="27">
        <f t="shared" si="73"/>
        <v>1.1124629629629679E-2</v>
      </c>
      <c r="AA136" s="64">
        <f t="shared" si="74"/>
        <v>1.7202407407407416E-2</v>
      </c>
      <c r="AC136" s="36">
        <f t="shared" si="90"/>
        <v>0.520711903958751</v>
      </c>
      <c r="AD136" s="36">
        <f t="shared" si="98"/>
        <v>-2.16</v>
      </c>
      <c r="AE136" s="49"/>
      <c r="AF136" s="36"/>
      <c r="AG136" s="21"/>
      <c r="AI136" s="23">
        <f t="shared" si="99"/>
        <v>-650.44847253550893</v>
      </c>
      <c r="AJ136" s="23">
        <f t="shared" si="100"/>
        <v>-643.48821024537961</v>
      </c>
      <c r="AK136" s="24">
        <f t="shared" si="88"/>
        <v>1.633</v>
      </c>
      <c r="AL136" s="24">
        <f t="shared" si="81"/>
        <v>1.5289429545454543</v>
      </c>
      <c r="AM136" s="24">
        <f t="shared" si="82"/>
        <v>1.2851423243546576</v>
      </c>
      <c r="AN136" s="27">
        <f t="shared" si="83"/>
        <v>-0.24380063019079667</v>
      </c>
      <c r="AO136" s="64">
        <f t="shared" si="84"/>
        <v>-0.34785767564534242</v>
      </c>
      <c r="AP136" s="21"/>
      <c r="AQ136" s="36">
        <f t="shared" si="91"/>
        <v>-0.93501270577573325</v>
      </c>
      <c r="AR136" s="36">
        <f t="shared" si="101"/>
        <v>-55.95</v>
      </c>
      <c r="AS136" s="36"/>
      <c r="AT136" s="36"/>
      <c r="AU136" s="21"/>
    </row>
    <row r="137" spans="1:47" ht="15">
      <c r="A137" s="14">
        <v>2003400</v>
      </c>
      <c r="B137" s="12">
        <f t="shared" si="92"/>
        <v>-2003.4</v>
      </c>
      <c r="C137" s="12">
        <f t="shared" si="93"/>
        <v>1.6999999999998181</v>
      </c>
      <c r="D137" s="16">
        <v>1.6448</v>
      </c>
      <c r="G137" s="23">
        <f t="shared" si="94"/>
        <v>-755.62576917280307</v>
      </c>
      <c r="H137" s="23">
        <f t="shared" si="94"/>
        <v>-754.8524066961221</v>
      </c>
      <c r="I137" s="24">
        <f t="shared" si="75"/>
        <v>1.2587999999999999</v>
      </c>
      <c r="J137" s="24">
        <f t="shared" si="76"/>
        <v>1.2654333333333334</v>
      </c>
      <c r="K137" s="24">
        <f t="shared" si="77"/>
        <v>1.1358433333333331</v>
      </c>
      <c r="L137" s="65">
        <f t="shared" si="79"/>
        <v>-0.12959000000000032</v>
      </c>
      <c r="M137" s="18">
        <f t="shared" si="80"/>
        <v>-0.12295666666666683</v>
      </c>
      <c r="N137" s="21"/>
      <c r="O137" s="36">
        <f t="shared" si="89"/>
        <v>0.68772170016009548</v>
      </c>
      <c r="P137" s="36">
        <f t="shared" si="95"/>
        <v>-1.8</v>
      </c>
      <c r="Q137" s="38"/>
      <c r="R137" s="36"/>
      <c r="S137" s="21"/>
      <c r="U137" s="23">
        <f t="shared" si="96"/>
        <v>-1634.1655423184247</v>
      </c>
      <c r="V137" s="23">
        <f t="shared" si="97"/>
        <v>-1631.8454548883815</v>
      </c>
      <c r="W137" s="24">
        <f t="shared" si="102"/>
        <v>0.78055999999999992</v>
      </c>
      <c r="X137" s="24">
        <f t="shared" si="71"/>
        <v>0.95969111111111116</v>
      </c>
      <c r="Y137" s="24">
        <f t="shared" si="72"/>
        <v>0.98632351851851852</v>
      </c>
      <c r="Z137" s="27">
        <f t="shared" si="73"/>
        <v>2.6632407407407355E-2</v>
      </c>
      <c r="AA137" s="64">
        <f t="shared" si="74"/>
        <v>0.2057635185185186</v>
      </c>
      <c r="AC137" s="36">
        <f t="shared" si="90"/>
        <v>0.94765710770018441</v>
      </c>
      <c r="AD137" s="36">
        <f t="shared" si="98"/>
        <v>-2.16</v>
      </c>
      <c r="AE137" s="49"/>
      <c r="AF137" s="36"/>
      <c r="AG137" s="21"/>
      <c r="AI137" s="23">
        <f t="shared" si="99"/>
        <v>-636.52794795525051</v>
      </c>
      <c r="AJ137" s="23">
        <f t="shared" si="100"/>
        <v>-629.56768566512119</v>
      </c>
      <c r="AK137" s="24">
        <f t="shared" si="88"/>
        <v>1.2332663636363637</v>
      </c>
      <c r="AL137" s="24">
        <f t="shared" si="81"/>
        <v>1.2797587878787879</v>
      </c>
      <c r="AM137" s="24">
        <f t="shared" si="82"/>
        <v>1.2993608470819304</v>
      </c>
      <c r="AN137" s="27">
        <f t="shared" si="83"/>
        <v>1.9602059203142508E-2</v>
      </c>
      <c r="AO137" s="64">
        <f t="shared" si="84"/>
        <v>6.6094483445566787E-2</v>
      </c>
      <c r="AP137" s="21"/>
      <c r="AQ137" s="36">
        <f t="shared" si="91"/>
        <v>-0.94420290981883381</v>
      </c>
      <c r="AR137" s="36">
        <f t="shared" si="101"/>
        <v>-55.95</v>
      </c>
      <c r="AS137" s="36"/>
      <c r="AT137" s="36"/>
      <c r="AU137" s="21"/>
    </row>
    <row r="138" spans="1:47" ht="15">
      <c r="A138" s="14">
        <v>2001600</v>
      </c>
      <c r="B138" s="12">
        <f t="shared" si="92"/>
        <v>-2001.6</v>
      </c>
      <c r="C138" s="12">
        <f t="shared" si="93"/>
        <v>1.8000000000001819</v>
      </c>
      <c r="D138" s="16">
        <v>1.2528999999999999</v>
      </c>
      <c r="G138" s="23">
        <f t="shared" si="94"/>
        <v>-754.07904421944102</v>
      </c>
      <c r="H138" s="23">
        <f t="shared" si="94"/>
        <v>-753.30568174276004</v>
      </c>
      <c r="I138" s="24">
        <f t="shared" si="75"/>
        <v>1.4037999999999999</v>
      </c>
      <c r="J138" s="24">
        <f t="shared" si="76"/>
        <v>1.2653999999999999</v>
      </c>
      <c r="K138" s="24">
        <f t="shared" si="77"/>
        <v>1.1325877777777777</v>
      </c>
      <c r="L138" s="65">
        <f t="shared" si="79"/>
        <v>-0.13281222222222211</v>
      </c>
      <c r="M138" s="18">
        <f t="shared" si="80"/>
        <v>-0.27121222222222219</v>
      </c>
      <c r="N138" s="21"/>
      <c r="O138" s="36">
        <f t="shared" si="89"/>
        <v>0.99347275099710985</v>
      </c>
      <c r="P138" s="36">
        <f t="shared" si="95"/>
        <v>-1.8</v>
      </c>
      <c r="Q138" s="38"/>
      <c r="R138" s="36"/>
      <c r="S138" s="21"/>
      <c r="U138" s="23">
        <f t="shared" si="96"/>
        <v>-1629.5253674583387</v>
      </c>
      <c r="V138" s="23">
        <f t="shared" si="97"/>
        <v>-1627.2052800282954</v>
      </c>
      <c r="W138" s="24">
        <f t="shared" si="102"/>
        <v>1.1579666666666666</v>
      </c>
      <c r="X138" s="24">
        <f t="shared" si="71"/>
        <v>1.0184755555555556</v>
      </c>
      <c r="Y138" s="24">
        <f t="shared" si="72"/>
        <v>1.0837005555555554</v>
      </c>
      <c r="Z138" s="27">
        <f t="shared" si="73"/>
        <v>6.5224999999999866E-2</v>
      </c>
      <c r="AA138" s="64">
        <f t="shared" si="74"/>
        <v>-7.4266111111111144E-2</v>
      </c>
      <c r="AC138" s="36">
        <f t="shared" si="90"/>
        <v>0.93118301871313958</v>
      </c>
      <c r="AD138" s="36">
        <f t="shared" si="98"/>
        <v>-2.16</v>
      </c>
      <c r="AE138" s="49"/>
      <c r="AF138" s="36"/>
      <c r="AG138" s="21"/>
      <c r="AI138" s="23">
        <f t="shared" si="99"/>
        <v>-622.60742337499209</v>
      </c>
      <c r="AJ138" s="23">
        <f t="shared" si="100"/>
        <v>-615.64716108486277</v>
      </c>
      <c r="AK138" s="24">
        <f t="shared" si="88"/>
        <v>0.97301000000000004</v>
      </c>
      <c r="AL138" s="24">
        <f t="shared" si="81"/>
        <v>1.1871851212121214</v>
      </c>
      <c r="AM138" s="24">
        <f t="shared" si="82"/>
        <v>1.2890994304152639</v>
      </c>
      <c r="AN138" s="27">
        <f t="shared" si="83"/>
        <v>0.10191430920314248</v>
      </c>
      <c r="AO138" s="64">
        <f t="shared" si="84"/>
        <v>0.31608943041526383</v>
      </c>
      <c r="AP138" s="21"/>
      <c r="AQ138" s="36">
        <f t="shared" si="91"/>
        <v>-0.51159007871124207</v>
      </c>
      <c r="AR138" s="36">
        <f t="shared" si="101"/>
        <v>-55.95</v>
      </c>
      <c r="AS138" s="36"/>
      <c r="AT138" s="36"/>
      <c r="AU138" s="21"/>
    </row>
    <row r="139" spans="1:47" ht="15">
      <c r="A139" s="14">
        <v>1999900</v>
      </c>
      <c r="B139" s="12">
        <f t="shared" si="92"/>
        <v>-1999.9</v>
      </c>
      <c r="C139" s="12">
        <f t="shared" si="93"/>
        <v>1.6999999999998181</v>
      </c>
      <c r="D139" s="16">
        <v>1.2992999999999999</v>
      </c>
      <c r="G139" s="23">
        <f t="shared" si="94"/>
        <v>-752.53231926607896</v>
      </c>
      <c r="H139" s="23">
        <f t="shared" si="94"/>
        <v>-751.75895678939798</v>
      </c>
      <c r="I139" s="24">
        <f t="shared" si="75"/>
        <v>1.1335999999999999</v>
      </c>
      <c r="J139" s="24">
        <f t="shared" si="76"/>
        <v>1.2277333333333333</v>
      </c>
      <c r="K139" s="24">
        <f t="shared" si="77"/>
        <v>1.1252488888888887</v>
      </c>
      <c r="L139" s="65">
        <f t="shared" si="79"/>
        <v>-0.1024844444444446</v>
      </c>
      <c r="M139" s="18">
        <f t="shared" si="80"/>
        <v>-8.351111111111198E-3</v>
      </c>
      <c r="N139" s="21"/>
      <c r="O139" s="36">
        <f t="shared" si="89"/>
        <v>0.83436686042280273</v>
      </c>
      <c r="P139" s="36">
        <f t="shared" si="95"/>
        <v>-1.8</v>
      </c>
      <c r="Q139" s="38"/>
      <c r="R139" s="36"/>
      <c r="S139" s="21"/>
      <c r="U139" s="23">
        <f t="shared" si="96"/>
        <v>-1624.8851925982526</v>
      </c>
      <c r="V139" s="23">
        <f t="shared" si="97"/>
        <v>-1622.5651051682094</v>
      </c>
      <c r="W139" s="24">
        <f t="shared" si="102"/>
        <v>1.1169</v>
      </c>
      <c r="X139" s="24">
        <f t="shared" si="71"/>
        <v>1.1011172222222221</v>
      </c>
      <c r="Y139" s="24">
        <f t="shared" si="72"/>
        <v>1.1293249999999999</v>
      </c>
      <c r="Z139" s="27">
        <f t="shared" si="73"/>
        <v>2.8207777777777832E-2</v>
      </c>
      <c r="AA139" s="64">
        <f t="shared" si="74"/>
        <v>1.2424999999999908E-2</v>
      </c>
      <c r="AC139" s="36">
        <f t="shared" si="90"/>
        <v>0.47899804632373633</v>
      </c>
      <c r="AD139" s="36">
        <f t="shared" si="98"/>
        <v>-2.16</v>
      </c>
      <c r="AE139" s="49"/>
      <c r="AF139" s="36"/>
      <c r="AG139" s="21"/>
      <c r="AI139" s="23">
        <f t="shared" si="99"/>
        <v>-608.68689879473368</v>
      </c>
      <c r="AJ139" s="23">
        <f t="shared" si="100"/>
        <v>-601.72663650460436</v>
      </c>
      <c r="AK139" s="24">
        <f t="shared" si="88"/>
        <v>1.3552790000000001</v>
      </c>
      <c r="AL139" s="24">
        <f t="shared" si="81"/>
        <v>1.0401746666666669</v>
      </c>
      <c r="AM139" s="24">
        <f t="shared" si="82"/>
        <v>1.2004686111111111</v>
      </c>
      <c r="AN139" s="27">
        <f t="shared" si="83"/>
        <v>0.16029394444444423</v>
      </c>
      <c r="AO139" s="64">
        <f t="shared" si="84"/>
        <v>-0.15481038888888898</v>
      </c>
      <c r="AP139" s="21"/>
      <c r="AQ139" s="36">
        <f t="shared" si="91"/>
        <v>0.16040143591573811</v>
      </c>
      <c r="AR139" s="36">
        <f t="shared" si="101"/>
        <v>-55.95</v>
      </c>
      <c r="AS139" s="36"/>
      <c r="AT139" s="36"/>
      <c r="AU139" s="21"/>
    </row>
    <row r="140" spans="1:47" ht="15">
      <c r="A140" s="14">
        <v>1998200</v>
      </c>
      <c r="B140" s="12">
        <f t="shared" si="92"/>
        <v>-1998.2</v>
      </c>
      <c r="C140" s="12">
        <f t="shared" si="93"/>
        <v>1.7000000000000455</v>
      </c>
      <c r="D140" s="16">
        <v>0.99245000000000005</v>
      </c>
      <c r="G140" s="23">
        <f t="shared" si="94"/>
        <v>-750.9855943127169</v>
      </c>
      <c r="H140" s="23">
        <f t="shared" si="94"/>
        <v>-750.21223183603593</v>
      </c>
      <c r="I140" s="24">
        <f t="shared" si="75"/>
        <v>1.1457999999999999</v>
      </c>
      <c r="J140" s="24">
        <f t="shared" si="76"/>
        <v>1.1264666666666667</v>
      </c>
      <c r="K140" s="24">
        <f t="shared" si="77"/>
        <v>1.1560833333333334</v>
      </c>
      <c r="L140" s="65">
        <f t="shared" si="79"/>
        <v>2.9616666666666625E-2</v>
      </c>
      <c r="M140" s="18">
        <f t="shared" si="80"/>
        <v>1.0283333333333422E-2</v>
      </c>
      <c r="N140" s="21"/>
      <c r="O140" s="36">
        <f t="shared" si="89"/>
        <v>0.28485144290188374</v>
      </c>
      <c r="P140" s="36">
        <f t="shared" si="95"/>
        <v>-1.8</v>
      </c>
      <c r="Q140" s="38"/>
      <c r="R140" s="36"/>
      <c r="S140" s="21"/>
      <c r="U140" s="23">
        <f t="shared" si="96"/>
        <v>-1620.2450177381666</v>
      </c>
      <c r="V140" s="23">
        <f t="shared" si="97"/>
        <v>-1617.9249303081233</v>
      </c>
      <c r="W140" s="24">
        <f t="shared" si="102"/>
        <v>1.0284849999999999</v>
      </c>
      <c r="X140" s="24">
        <f t="shared" si="71"/>
        <v>1.1154949999999999</v>
      </c>
      <c r="Y140" s="24">
        <f t="shared" si="72"/>
        <v>1.1582064814814814</v>
      </c>
      <c r="Z140" s="27">
        <f t="shared" si="73"/>
        <v>4.2711481481481517E-2</v>
      </c>
      <c r="AA140" s="64">
        <f t="shared" si="74"/>
        <v>0.12972148148148155</v>
      </c>
      <c r="AC140" s="36">
        <f t="shared" si="90"/>
        <v>-0.19731543541086816</v>
      </c>
      <c r="AD140" s="36">
        <f t="shared" si="98"/>
        <v>-2.16</v>
      </c>
      <c r="AE140" s="49"/>
      <c r="AF140" s="36"/>
      <c r="AG140" s="21"/>
      <c r="AI140" s="23">
        <f t="shared" si="99"/>
        <v>-594.76637421447526</v>
      </c>
      <c r="AJ140" s="23">
        <f t="shared" si="100"/>
        <v>-587.80611192434594</v>
      </c>
      <c r="AK140" s="24">
        <f t="shared" si="88"/>
        <v>0.79223500000000002</v>
      </c>
      <c r="AL140" s="24">
        <f t="shared" si="81"/>
        <v>1.1206531515151517</v>
      </c>
      <c r="AM140" s="24">
        <f t="shared" si="82"/>
        <v>1.0816592735042736</v>
      </c>
      <c r="AN140" s="27">
        <f t="shared" si="83"/>
        <v>-3.8993878010878058E-2</v>
      </c>
      <c r="AO140" s="64">
        <f t="shared" si="84"/>
        <v>0.28942427350427358</v>
      </c>
      <c r="AP140" s="21"/>
      <c r="AQ140" s="36">
        <f t="shared" si="91"/>
        <v>0.75733933601435433</v>
      </c>
      <c r="AR140" s="36">
        <f t="shared" si="101"/>
        <v>-55.95</v>
      </c>
      <c r="AS140" s="36"/>
      <c r="AT140" s="36"/>
      <c r="AU140" s="21"/>
    </row>
    <row r="141" spans="1:47" ht="15">
      <c r="A141" s="14">
        <v>1996400</v>
      </c>
      <c r="B141" s="12">
        <f t="shared" si="92"/>
        <v>-1996.4</v>
      </c>
      <c r="C141" s="12">
        <f t="shared" si="93"/>
        <v>1.7999999999999545</v>
      </c>
      <c r="D141" s="16">
        <v>1.0548999999999999</v>
      </c>
      <c r="G141" s="23">
        <f t="shared" si="94"/>
        <v>-749.43886935935484</v>
      </c>
      <c r="H141" s="23">
        <f t="shared" si="94"/>
        <v>-748.66550688267387</v>
      </c>
      <c r="I141" s="24">
        <f t="shared" si="75"/>
        <v>1.1000000000000001</v>
      </c>
      <c r="J141" s="24">
        <f t="shared" si="76"/>
        <v>1.0793666666666668</v>
      </c>
      <c r="K141" s="24">
        <f t="shared" si="77"/>
        <v>1.1826833333333333</v>
      </c>
      <c r="L141" s="65">
        <f t="shared" si="79"/>
        <v>0.1033166666666665</v>
      </c>
      <c r="M141" s="18">
        <f t="shared" si="80"/>
        <v>8.268333333333322E-2</v>
      </c>
      <c r="N141" s="21"/>
      <c r="O141" s="36">
        <f t="shared" si="89"/>
        <v>-0.39794913052394409</v>
      </c>
      <c r="P141" s="36">
        <f t="shared" si="95"/>
        <v>-1.8</v>
      </c>
      <c r="Q141" s="38"/>
      <c r="R141" s="36"/>
      <c r="S141" s="21"/>
      <c r="U141" s="23">
        <f t="shared" si="96"/>
        <v>-1615.6048428780805</v>
      </c>
      <c r="V141" s="23">
        <f t="shared" si="97"/>
        <v>-1613.2847554480372</v>
      </c>
      <c r="W141" s="24">
        <f t="shared" si="102"/>
        <v>1.2010999999999998</v>
      </c>
      <c r="X141" s="24">
        <f t="shared" si="71"/>
        <v>1.3023616666666664</v>
      </c>
      <c r="Y141" s="24">
        <f t="shared" si="72"/>
        <v>1.1462335185185184</v>
      </c>
      <c r="Z141" s="27">
        <f t="shared" si="73"/>
        <v>-0.15612814814814802</v>
      </c>
      <c r="AA141" s="64">
        <f t="shared" si="74"/>
        <v>-5.4866481481481433E-2</v>
      </c>
      <c r="AC141" s="36">
        <f t="shared" si="90"/>
        <v>-0.78130283199989181</v>
      </c>
      <c r="AD141" s="36">
        <f t="shared" si="98"/>
        <v>-2.16</v>
      </c>
      <c r="AE141" s="49"/>
      <c r="AF141" s="36"/>
      <c r="AG141" s="21"/>
      <c r="AI141" s="23">
        <f t="shared" si="99"/>
        <v>-580.84584963421685</v>
      </c>
      <c r="AJ141" s="23">
        <f t="shared" si="100"/>
        <v>-573.88558734408753</v>
      </c>
      <c r="AK141" s="24">
        <f t="shared" si="88"/>
        <v>1.2144454545454546</v>
      </c>
      <c r="AL141" s="24">
        <f t="shared" si="81"/>
        <v>1.027940484848485</v>
      </c>
      <c r="AM141" s="24">
        <f t="shared" si="82"/>
        <v>1.0554432905982907</v>
      </c>
      <c r="AN141" s="27">
        <f t="shared" si="83"/>
        <v>2.7502805749805681E-2</v>
      </c>
      <c r="AO141" s="64">
        <f t="shared" si="84"/>
        <v>-0.15900216394716393</v>
      </c>
      <c r="AP141" s="21"/>
      <c r="AQ141" s="36">
        <f t="shared" si="91"/>
        <v>0.99990974390268794</v>
      </c>
      <c r="AR141" s="36">
        <f t="shared" si="101"/>
        <v>-55.95</v>
      </c>
      <c r="AS141" s="36"/>
      <c r="AT141" s="36"/>
      <c r="AU141" s="21"/>
    </row>
    <row r="142" spans="1:47" ht="15">
      <c r="A142" s="14">
        <v>1994700</v>
      </c>
      <c r="B142" s="12">
        <f t="shared" si="92"/>
        <v>-1994.7</v>
      </c>
      <c r="C142" s="12">
        <f t="shared" si="93"/>
        <v>1.7000000000000455</v>
      </c>
      <c r="D142" s="16">
        <v>1.1329</v>
      </c>
      <c r="G142" s="23">
        <f t="shared" si="94"/>
        <v>-747.89214440599278</v>
      </c>
      <c r="H142" s="23">
        <f t="shared" si="94"/>
        <v>-747.11878192931181</v>
      </c>
      <c r="I142" s="24">
        <f t="shared" si="75"/>
        <v>0.99229999999999996</v>
      </c>
      <c r="J142" s="24">
        <f t="shared" si="76"/>
        <v>1.0562166666666666</v>
      </c>
      <c r="K142" s="24">
        <f t="shared" si="77"/>
        <v>1.2182833333333336</v>
      </c>
      <c r="L142" s="65">
        <f t="shared" si="79"/>
        <v>0.16206666666666703</v>
      </c>
      <c r="M142" s="18">
        <f t="shared" si="80"/>
        <v>0.22598333333333365</v>
      </c>
      <c r="N142" s="21"/>
      <c r="O142" s="36">
        <f t="shared" si="89"/>
        <v>-0.89454488306570934</v>
      </c>
      <c r="P142" s="36">
        <f t="shared" si="95"/>
        <v>-1.8</v>
      </c>
      <c r="Q142" s="38"/>
      <c r="R142" s="36"/>
      <c r="S142" s="21"/>
      <c r="U142" s="23">
        <f t="shared" si="96"/>
        <v>-1610.9646680179944</v>
      </c>
      <c r="V142" s="23">
        <f t="shared" si="97"/>
        <v>-1608.6445805879512</v>
      </c>
      <c r="W142" s="24">
        <f t="shared" si="102"/>
        <v>1.6775</v>
      </c>
      <c r="X142" s="24">
        <f t="shared" si="71"/>
        <v>1.3402333333333332</v>
      </c>
      <c r="Y142" s="24">
        <f t="shared" si="72"/>
        <v>1.1281818518518518</v>
      </c>
      <c r="Z142" s="27">
        <f t="shared" si="73"/>
        <v>-0.21205148148148134</v>
      </c>
      <c r="AA142" s="64">
        <f t="shared" si="74"/>
        <v>-0.54931814814814817</v>
      </c>
      <c r="AC142" s="36">
        <f t="shared" si="90"/>
        <v>-0.99970995028245058</v>
      </c>
      <c r="AD142" s="36">
        <f t="shared" si="98"/>
        <v>-2.16</v>
      </c>
      <c r="AE142" s="49"/>
      <c r="AF142" s="36"/>
      <c r="AG142" s="21"/>
      <c r="AI142" s="23">
        <f t="shared" si="99"/>
        <v>-566.92532505395843</v>
      </c>
      <c r="AJ142" s="23">
        <f t="shared" si="100"/>
        <v>-559.96506276382911</v>
      </c>
      <c r="AK142" s="24">
        <f t="shared" si="88"/>
        <v>1.0771410000000001</v>
      </c>
      <c r="AL142" s="24">
        <f t="shared" si="81"/>
        <v>1.0322882121212122</v>
      </c>
      <c r="AM142" s="24">
        <f t="shared" si="82"/>
        <v>1.0466311305361304</v>
      </c>
      <c r="AN142" s="27">
        <f t="shared" si="83"/>
        <v>1.4342918414918193E-2</v>
      </c>
      <c r="AO142" s="64">
        <f t="shared" si="84"/>
        <v>-3.0509869463869688E-2</v>
      </c>
      <c r="AP142" s="21"/>
      <c r="AQ142" s="36">
        <f t="shared" si="91"/>
        <v>0.77461126985999817</v>
      </c>
      <c r="AR142" s="36">
        <f t="shared" si="101"/>
        <v>-55.95</v>
      </c>
      <c r="AS142" s="36"/>
      <c r="AT142" s="36"/>
      <c r="AU142" s="21"/>
    </row>
    <row r="143" spans="1:47" ht="15">
      <c r="A143" s="14">
        <v>1992900</v>
      </c>
      <c r="B143" s="12">
        <f t="shared" si="92"/>
        <v>-1992.9</v>
      </c>
      <c r="C143" s="12">
        <f t="shared" si="93"/>
        <v>1.7999999999999545</v>
      </c>
      <c r="D143" s="16">
        <v>1.2721</v>
      </c>
      <c r="F143" t="s">
        <v>37</v>
      </c>
      <c r="G143" s="23">
        <f t="shared" si="94"/>
        <v>-746.34541945263072</v>
      </c>
      <c r="H143" s="23">
        <f t="shared" si="94"/>
        <v>-745.57205697594975</v>
      </c>
      <c r="I143" s="24">
        <f>(I142+I144)/2</f>
        <v>1.0763500000000001</v>
      </c>
      <c r="J143" s="24">
        <f t="shared" si="76"/>
        <v>1.0763499999999999</v>
      </c>
      <c r="K143" s="24">
        <f t="shared" si="77"/>
        <v>1.2352611111111111</v>
      </c>
      <c r="L143" s="65">
        <f t="shared" si="79"/>
        <v>0.15891111111111123</v>
      </c>
      <c r="M143" s="18">
        <f t="shared" si="80"/>
        <v>0.158911111111111</v>
      </c>
      <c r="N143" s="21"/>
      <c r="O143" s="36">
        <f t="shared" si="89"/>
        <v>-0.97257314306203957</v>
      </c>
      <c r="P143" s="36">
        <f t="shared" si="95"/>
        <v>-1.8</v>
      </c>
      <c r="Q143" s="38"/>
      <c r="R143" s="36"/>
      <c r="S143" s="21"/>
      <c r="U143" s="23">
        <f t="shared" si="96"/>
        <v>-1606.3244931579084</v>
      </c>
      <c r="V143" s="23">
        <f t="shared" si="97"/>
        <v>-1604.0044057278651</v>
      </c>
      <c r="W143" s="24">
        <f t="shared" si="102"/>
        <v>1.1421000000000001</v>
      </c>
      <c r="X143" s="24">
        <f t="shared" si="71"/>
        <v>1.3994333333333335</v>
      </c>
      <c r="Y143" s="24">
        <f t="shared" si="72"/>
        <v>1.0413222222222223</v>
      </c>
      <c r="Z143" s="27">
        <f t="shared" si="73"/>
        <v>-0.35811111111111127</v>
      </c>
      <c r="AA143" s="64">
        <f t="shared" si="74"/>
        <v>-0.10077777777777785</v>
      </c>
      <c r="AC143" s="36">
        <f t="shared" si="90"/>
        <v>-0.75034167228934989</v>
      </c>
      <c r="AD143" s="36">
        <f t="shared" si="98"/>
        <v>-2.16</v>
      </c>
      <c r="AE143" s="49"/>
      <c r="AF143" s="36"/>
      <c r="AG143" s="21"/>
      <c r="AI143" s="23">
        <f t="shared" si="99"/>
        <v>-553.00480047370002</v>
      </c>
      <c r="AJ143" s="23">
        <f t="shared" si="100"/>
        <v>-546.04453818357069</v>
      </c>
      <c r="AK143" s="24">
        <f t="shared" si="88"/>
        <v>0.80527818181818178</v>
      </c>
      <c r="AL143" s="24">
        <f t="shared" si="81"/>
        <v>0.8445658811188812</v>
      </c>
      <c r="AM143" s="24">
        <f t="shared" si="82"/>
        <v>1.0784478826728825</v>
      </c>
      <c r="AN143" s="27">
        <f t="shared" si="83"/>
        <v>0.2338820015540013</v>
      </c>
      <c r="AO143" s="64">
        <f t="shared" si="84"/>
        <v>0.27316970085470071</v>
      </c>
      <c r="AP143" s="21"/>
      <c r="AQ143" s="36">
        <f t="shared" si="91"/>
        <v>0.1868635738044862</v>
      </c>
      <c r="AR143" s="36">
        <f t="shared" si="101"/>
        <v>-55.95</v>
      </c>
      <c r="AS143" s="36"/>
      <c r="AT143" s="36"/>
      <c r="AU143" s="21"/>
    </row>
    <row r="144" spans="1:47" ht="15">
      <c r="A144" s="14">
        <v>1991100</v>
      </c>
      <c r="B144" s="12">
        <f t="shared" si="92"/>
        <v>-1991.1</v>
      </c>
      <c r="C144" s="12">
        <f t="shared" si="93"/>
        <v>1.8000000000001819</v>
      </c>
      <c r="D144" s="16">
        <v>1.3129</v>
      </c>
      <c r="G144" s="23">
        <f t="shared" si="94"/>
        <v>-744.79869449926866</v>
      </c>
      <c r="H144" s="23">
        <f t="shared" si="94"/>
        <v>-744.02533202258769</v>
      </c>
      <c r="I144" s="24">
        <f t="shared" si="75"/>
        <v>1.1604000000000001</v>
      </c>
      <c r="J144" s="24">
        <f t="shared" si="76"/>
        <v>1.2032833333333335</v>
      </c>
      <c r="K144" s="24">
        <f t="shared" si="77"/>
        <v>1.2813944444444445</v>
      </c>
      <c r="L144" s="65">
        <f t="shared" si="79"/>
        <v>7.811111111111102E-2</v>
      </c>
      <c r="M144" s="18">
        <f t="shared" si="80"/>
        <v>0.1209944444444444</v>
      </c>
      <c r="N144" s="21"/>
      <c r="O144" s="36">
        <f t="shared" si="89"/>
        <v>-0.59552362047315766</v>
      </c>
      <c r="P144" s="36">
        <f t="shared" si="95"/>
        <v>-1.8</v>
      </c>
      <c r="Q144" s="38"/>
      <c r="R144" s="36"/>
      <c r="S144" s="21"/>
      <c r="U144" s="23">
        <f t="shared" si="96"/>
        <v>-1601.6843182978223</v>
      </c>
      <c r="V144" s="23">
        <f t="shared" si="97"/>
        <v>-1599.364230867779</v>
      </c>
      <c r="W144" s="24">
        <f t="shared" si="102"/>
        <v>1.3787</v>
      </c>
      <c r="X144" s="24">
        <f t="shared" si="71"/>
        <v>1.1178633333333334</v>
      </c>
      <c r="Y144" s="24">
        <f t="shared" si="72"/>
        <v>0.98042888888888902</v>
      </c>
      <c r="Z144" s="27">
        <f t="shared" si="73"/>
        <v>-0.13743444444444441</v>
      </c>
      <c r="AA144" s="64">
        <f t="shared" si="74"/>
        <v>-0.39827111111111102</v>
      </c>
      <c r="AC144" s="36">
        <f t="shared" si="90"/>
        <v>-0.14988018671330883</v>
      </c>
      <c r="AD144" s="36">
        <f t="shared" si="98"/>
        <v>-2.16</v>
      </c>
      <c r="AE144" s="49"/>
      <c r="AF144" s="36"/>
      <c r="AG144" s="21"/>
      <c r="AI144" s="23">
        <f t="shared" si="99"/>
        <v>-539.0842758934416</v>
      </c>
      <c r="AJ144" s="23">
        <f t="shared" si="100"/>
        <v>-532.12401360331228</v>
      </c>
      <c r="AK144" s="24">
        <f t="shared" si="88"/>
        <v>0.65127846153846147</v>
      </c>
      <c r="AL144" s="24">
        <f t="shared" si="81"/>
        <v>0.95120426573426575</v>
      </c>
      <c r="AM144" s="24">
        <f t="shared" si="82"/>
        <v>1.0392222672882674</v>
      </c>
      <c r="AN144" s="27">
        <f t="shared" si="83"/>
        <v>8.8018001554001635E-2</v>
      </c>
      <c r="AO144" s="64">
        <f t="shared" si="84"/>
        <v>0.38794380574980591</v>
      </c>
      <c r="AP144" s="21"/>
      <c r="AQ144" s="36">
        <f t="shared" si="91"/>
        <v>-0.48831966519143855</v>
      </c>
      <c r="AR144" s="36">
        <f t="shared" si="101"/>
        <v>-55.95</v>
      </c>
      <c r="AS144" s="36"/>
      <c r="AT144" s="36"/>
      <c r="AU144" s="21"/>
    </row>
    <row r="145" spans="1:47" ht="15">
      <c r="A145" s="14">
        <v>1989400</v>
      </c>
      <c r="B145" s="12">
        <f t="shared" si="92"/>
        <v>-1989.4</v>
      </c>
      <c r="C145" s="12">
        <f t="shared" si="93"/>
        <v>1.6999999999998181</v>
      </c>
      <c r="D145" s="16">
        <v>1.0912999999999999</v>
      </c>
      <c r="G145" s="23">
        <f t="shared" si="94"/>
        <v>-743.2519695459066</v>
      </c>
      <c r="H145" s="23">
        <f t="shared" si="94"/>
        <v>-742.47860706922563</v>
      </c>
      <c r="I145" s="24">
        <f t="shared" si="75"/>
        <v>1.3731</v>
      </c>
      <c r="J145" s="24">
        <f t="shared" si="76"/>
        <v>1.3709</v>
      </c>
      <c r="K145" s="24">
        <f t="shared" si="77"/>
        <v>1.3156833333333333</v>
      </c>
      <c r="L145" s="65">
        <f t="shared" si="79"/>
        <v>-5.5216666666666692E-2</v>
      </c>
      <c r="M145" s="18">
        <f t="shared" si="80"/>
        <v>-5.7416666666666671E-2</v>
      </c>
      <c r="N145" s="21"/>
      <c r="O145" s="36">
        <f t="shared" si="89"/>
        <v>6.0178022642899426E-2</v>
      </c>
      <c r="P145" s="36">
        <f t="shared" si="95"/>
        <v>-1.8</v>
      </c>
      <c r="Q145" s="38"/>
      <c r="R145" s="36"/>
      <c r="S145" s="21"/>
      <c r="U145" s="23">
        <f t="shared" si="96"/>
        <v>-1597.0441434377362</v>
      </c>
      <c r="V145" s="23">
        <f t="shared" si="97"/>
        <v>-1594.724056007693</v>
      </c>
      <c r="W145" s="24">
        <f t="shared" si="102"/>
        <v>0.83278999999999992</v>
      </c>
      <c r="X145" s="24">
        <f t="shared" si="71"/>
        <v>0.94319499999999989</v>
      </c>
      <c r="Y145" s="24">
        <f t="shared" si="72"/>
        <v>0.96348388888888892</v>
      </c>
      <c r="Z145" s="27">
        <f t="shared" si="73"/>
        <v>2.0288888888889023E-2</v>
      </c>
      <c r="AA145" s="64">
        <f t="shared" si="74"/>
        <v>0.130693888888889</v>
      </c>
      <c r="AC145" s="36">
        <f t="shared" si="90"/>
        <v>0.52071190395865985</v>
      </c>
      <c r="AD145" s="36">
        <f t="shared" si="98"/>
        <v>-2.16</v>
      </c>
      <c r="AE145" s="49"/>
      <c r="AF145" s="36"/>
      <c r="AG145" s="21"/>
      <c r="AI145" s="23">
        <f t="shared" si="99"/>
        <v>-525.16375131318318</v>
      </c>
      <c r="AJ145" s="23">
        <f t="shared" si="100"/>
        <v>-518.20348902305386</v>
      </c>
      <c r="AK145" s="24">
        <f t="shared" si="88"/>
        <v>1.3970561538461537</v>
      </c>
      <c r="AL145" s="24">
        <f t="shared" si="81"/>
        <v>1.0674305128205126</v>
      </c>
      <c r="AM145" s="24">
        <f t="shared" si="82"/>
        <v>1.0627957288267289</v>
      </c>
      <c r="AN145" s="27">
        <f t="shared" si="83"/>
        <v>-4.6347839937836977E-3</v>
      </c>
      <c r="AO145" s="64">
        <f t="shared" si="84"/>
        <v>-0.33426042501942477</v>
      </c>
      <c r="AP145" s="21"/>
      <c r="AQ145" s="36">
        <f t="shared" si="91"/>
        <v>-0.93501270577572815</v>
      </c>
      <c r="AR145" s="36">
        <f t="shared" si="101"/>
        <v>-55.95</v>
      </c>
      <c r="AS145" s="36"/>
      <c r="AT145" s="36"/>
      <c r="AU145" s="21"/>
    </row>
    <row r="146" spans="1:47" ht="15">
      <c r="A146" s="14">
        <v>1987600</v>
      </c>
      <c r="B146" s="12">
        <f t="shared" si="92"/>
        <v>-1987.6</v>
      </c>
      <c r="C146" s="12">
        <f t="shared" si="93"/>
        <v>1.8000000000001819</v>
      </c>
      <c r="D146" s="16">
        <v>1.2097</v>
      </c>
      <c r="G146" s="23">
        <f t="shared" si="94"/>
        <v>-741.70524459254455</v>
      </c>
      <c r="H146" s="23">
        <f t="shared" si="94"/>
        <v>-740.93188211586357</v>
      </c>
      <c r="I146" s="24">
        <f t="shared" si="75"/>
        <v>1.5791999999999999</v>
      </c>
      <c r="J146" s="24">
        <f t="shared" si="76"/>
        <v>1.5029666666666668</v>
      </c>
      <c r="K146" s="24">
        <f t="shared" si="77"/>
        <v>1.3556833333333331</v>
      </c>
      <c r="L146" s="65">
        <f t="shared" si="79"/>
        <v>-0.14728333333333365</v>
      </c>
      <c r="M146" s="18">
        <f t="shared" si="80"/>
        <v>-0.22351666666666681</v>
      </c>
      <c r="N146" s="21"/>
      <c r="O146" s="36">
        <f t="shared" si="89"/>
        <v>0.68772170016016243</v>
      </c>
      <c r="P146" s="36">
        <f t="shared" si="95"/>
        <v>-1.8</v>
      </c>
      <c r="Q146" s="38"/>
      <c r="R146" s="36"/>
      <c r="S146" s="21"/>
      <c r="U146" s="23">
        <f t="shared" si="96"/>
        <v>-1592.4039685776502</v>
      </c>
      <c r="V146" s="23">
        <f t="shared" si="97"/>
        <v>-1590.0838811476069</v>
      </c>
      <c r="W146" s="24">
        <f t="shared" si="102"/>
        <v>0.61809499999999995</v>
      </c>
      <c r="X146" s="24">
        <f t="shared" si="71"/>
        <v>0.60903833333333335</v>
      </c>
      <c r="Y146" s="24">
        <f t="shared" si="72"/>
        <v>0.92931537037037037</v>
      </c>
      <c r="Z146" s="27">
        <f t="shared" si="73"/>
        <v>0.32027703703703703</v>
      </c>
      <c r="AA146" s="64">
        <f t="shared" si="74"/>
        <v>0.31122037037037042</v>
      </c>
      <c r="AC146" s="36">
        <f t="shared" si="90"/>
        <v>0.94765710770015033</v>
      </c>
      <c r="AD146" s="36">
        <f t="shared" si="98"/>
        <v>-2.16</v>
      </c>
      <c r="AE146" s="49"/>
      <c r="AF146" s="36"/>
      <c r="AG146" s="21"/>
      <c r="AI146" s="23">
        <f t="shared" si="99"/>
        <v>-511.24322673292477</v>
      </c>
      <c r="AJ146" s="23">
        <f t="shared" si="100"/>
        <v>-504.28296444279545</v>
      </c>
      <c r="AK146" s="24">
        <f t="shared" si="88"/>
        <v>1.1539569230769229</v>
      </c>
      <c r="AL146" s="24">
        <f t="shared" si="81"/>
        <v>1.2701246153846153</v>
      </c>
      <c r="AM146" s="24">
        <f t="shared" si="82"/>
        <v>1.0376845672105672</v>
      </c>
      <c r="AN146" s="27">
        <f t="shared" si="83"/>
        <v>-0.23244004817404806</v>
      </c>
      <c r="AO146" s="64">
        <f t="shared" si="84"/>
        <v>-0.11627235586635565</v>
      </c>
      <c r="AP146" s="21"/>
      <c r="AQ146" s="36">
        <f t="shared" si="91"/>
        <v>-0.94420290981883859</v>
      </c>
      <c r="AR146" s="36">
        <f t="shared" si="101"/>
        <v>-55.95</v>
      </c>
      <c r="AS146" s="36"/>
      <c r="AT146" s="36"/>
      <c r="AU146" s="21"/>
    </row>
    <row r="147" spans="1:47" ht="15">
      <c r="A147" s="14">
        <v>1985900</v>
      </c>
      <c r="B147" s="12">
        <f t="shared" si="92"/>
        <v>-1985.9</v>
      </c>
      <c r="C147" s="12">
        <f t="shared" si="93"/>
        <v>1.6999999999998181</v>
      </c>
      <c r="D147" s="16">
        <v>0.82604</v>
      </c>
      <c r="G147" s="23">
        <f t="shared" si="94"/>
        <v>-740.15851963918249</v>
      </c>
      <c r="H147" s="23">
        <f t="shared" si="94"/>
        <v>-739.38515716250151</v>
      </c>
      <c r="I147" s="24">
        <f t="shared" si="75"/>
        <v>1.5566</v>
      </c>
      <c r="J147" s="24">
        <f t="shared" si="76"/>
        <v>1.5615333333333332</v>
      </c>
      <c r="K147" s="24">
        <f t="shared" si="77"/>
        <v>1.4027388888888888</v>
      </c>
      <c r="L147" s="65">
        <f t="shared" si="79"/>
        <v>-0.15879444444444446</v>
      </c>
      <c r="M147" s="18">
        <f t="shared" si="80"/>
        <v>-0.15386111111111123</v>
      </c>
      <c r="N147" s="21"/>
      <c r="O147" s="36">
        <f t="shared" si="89"/>
        <v>0.99347275099711385</v>
      </c>
      <c r="P147" s="36">
        <f t="shared" si="95"/>
        <v>-1.8</v>
      </c>
      <c r="Q147" s="38"/>
      <c r="R147" s="36"/>
      <c r="S147" s="21"/>
      <c r="U147" s="23">
        <f t="shared" si="96"/>
        <v>-1587.7637937175641</v>
      </c>
      <c r="V147" s="23">
        <f t="shared" si="97"/>
        <v>-1585.4437062875209</v>
      </c>
      <c r="W147" s="24">
        <f t="shared" si="102"/>
        <v>0.37623000000000001</v>
      </c>
      <c r="X147" s="24">
        <f t="shared" si="71"/>
        <v>0.52106166666666665</v>
      </c>
      <c r="Y147" s="24">
        <f t="shared" si="72"/>
        <v>0.85288944444444448</v>
      </c>
      <c r="Z147" s="27">
        <f t="shared" si="73"/>
        <v>0.33182777777777783</v>
      </c>
      <c r="AA147" s="64">
        <f t="shared" si="74"/>
        <v>0.47665944444444447</v>
      </c>
      <c r="AC147" s="36">
        <f t="shared" si="90"/>
        <v>0.93118301871318887</v>
      </c>
      <c r="AD147" s="36">
        <f t="shared" si="98"/>
        <v>-2.16</v>
      </c>
      <c r="AE147" s="49"/>
      <c r="AF147" s="36"/>
      <c r="AG147" s="21"/>
      <c r="AI147" s="23">
        <f t="shared" si="99"/>
        <v>-497.32270215266635</v>
      </c>
      <c r="AJ147" s="23">
        <f t="shared" si="100"/>
        <v>-490.36243986253703</v>
      </c>
      <c r="AK147" s="24">
        <f t="shared" si="88"/>
        <v>1.2593607692307691</v>
      </c>
      <c r="AL147" s="24">
        <f t="shared" si="81"/>
        <v>1.1385220512820513</v>
      </c>
      <c r="AM147" s="24">
        <f t="shared" si="82"/>
        <v>1.0457463608613609</v>
      </c>
      <c r="AN147" s="27">
        <f t="shared" si="83"/>
        <v>-9.2775690420690449E-2</v>
      </c>
      <c r="AO147" s="64">
        <f t="shared" si="84"/>
        <v>-0.21361440836940826</v>
      </c>
      <c r="AP147" s="21"/>
      <c r="AQ147" s="36">
        <f t="shared" si="91"/>
        <v>-0.5115900787112545</v>
      </c>
      <c r="AR147" s="36">
        <f t="shared" si="101"/>
        <v>-55.95</v>
      </c>
      <c r="AS147" s="36"/>
      <c r="AT147" s="36"/>
      <c r="AU147" s="21"/>
    </row>
    <row r="148" spans="1:47" ht="15">
      <c r="A148" s="14">
        <v>1984100</v>
      </c>
      <c r="B148" s="12">
        <f t="shared" si="92"/>
        <v>-1984.1</v>
      </c>
      <c r="C148" s="12">
        <f t="shared" si="93"/>
        <v>1.8000000000001819</v>
      </c>
      <c r="D148" s="16">
        <v>0.71321999999999997</v>
      </c>
      <c r="G148" s="23">
        <f t="shared" ref="G148:H163" si="103">G147 + 1.54672495336205</f>
        <v>-738.61179468582043</v>
      </c>
      <c r="H148" s="23">
        <f t="shared" si="103"/>
        <v>-737.83843220913946</v>
      </c>
      <c r="I148" s="24">
        <f t="shared" si="75"/>
        <v>1.5488</v>
      </c>
      <c r="J148" s="24">
        <f t="shared" si="76"/>
        <v>1.5199333333333334</v>
      </c>
      <c r="K148" s="24">
        <f t="shared" si="77"/>
        <v>1.4219888888888892</v>
      </c>
      <c r="L148" s="65">
        <f t="shared" si="79"/>
        <v>-9.7944444444444168E-2</v>
      </c>
      <c r="M148" s="18">
        <f t="shared" si="80"/>
        <v>-0.12681111111111076</v>
      </c>
      <c r="N148" s="21"/>
      <c r="O148" s="36">
        <f t="shared" si="89"/>
        <v>0.83436686042275199</v>
      </c>
      <c r="P148" s="36">
        <f t="shared" si="95"/>
        <v>-1.8</v>
      </c>
      <c r="Q148" s="38"/>
      <c r="R148" s="36"/>
      <c r="S148" s="21"/>
      <c r="U148" s="23">
        <f t="shared" si="96"/>
        <v>-1583.123618857478</v>
      </c>
      <c r="V148" s="23">
        <f t="shared" si="97"/>
        <v>-1580.8035314274348</v>
      </c>
      <c r="W148" s="24">
        <f t="shared" si="102"/>
        <v>0.56886000000000003</v>
      </c>
      <c r="X148" s="24">
        <f t="shared" ref="X148:X211" si="104">AVERAGE(W147:W149)</f>
        <v>0.60702333333333336</v>
      </c>
      <c r="Y148" s="24">
        <f t="shared" ref="Y148:Y211" si="105">AVERAGE(W144:W152)</f>
        <v>0.87128944444444434</v>
      </c>
      <c r="Z148" s="27">
        <f t="shared" ref="Z148:Z211" si="106">Y148-X148</f>
        <v>0.26426611111111098</v>
      </c>
      <c r="AA148" s="64">
        <f t="shared" ref="AA148:AA211" si="107">Y148-W148</f>
        <v>0.30242944444444431</v>
      </c>
      <c r="AC148" s="36">
        <f t="shared" si="90"/>
        <v>0.47899804632383008</v>
      </c>
      <c r="AD148" s="36">
        <f t="shared" si="98"/>
        <v>-2.16</v>
      </c>
      <c r="AE148" s="49"/>
      <c r="AF148" s="36"/>
      <c r="AG148" s="21"/>
      <c r="AI148" s="23">
        <f t="shared" si="99"/>
        <v>-483.40217757240794</v>
      </c>
      <c r="AJ148" s="23">
        <f t="shared" si="100"/>
        <v>-476.44191528227861</v>
      </c>
      <c r="AK148" s="24">
        <f t="shared" si="88"/>
        <v>1.0022484615384617</v>
      </c>
      <c r="AL148" s="24">
        <f t="shared" si="81"/>
        <v>1.0886684615384616</v>
      </c>
      <c r="AM148" s="24">
        <f t="shared" si="82"/>
        <v>1.1029648591778591</v>
      </c>
      <c r="AN148" s="27">
        <f t="shared" si="83"/>
        <v>1.4296397639397496E-2</v>
      </c>
      <c r="AO148" s="64">
        <f t="shared" si="84"/>
        <v>0.10071639763939744</v>
      </c>
      <c r="AP148" s="21"/>
      <c r="AQ148" s="36">
        <f t="shared" si="91"/>
        <v>0.16040143591572381</v>
      </c>
      <c r="AR148" s="36">
        <f t="shared" si="101"/>
        <v>-55.95</v>
      </c>
      <c r="AS148" s="36"/>
      <c r="AT148" s="36"/>
      <c r="AU148" s="21"/>
    </row>
    <row r="149" spans="1:47" ht="15">
      <c r="A149" s="14">
        <v>1982400</v>
      </c>
      <c r="B149" s="12">
        <f t="shared" si="92"/>
        <v>-1982.4</v>
      </c>
      <c r="C149" s="12">
        <f t="shared" si="93"/>
        <v>1.6999999999998181</v>
      </c>
      <c r="D149" s="16">
        <v>0.87766999999999995</v>
      </c>
      <c r="G149" s="23">
        <f t="shared" si="103"/>
        <v>-737.06506973245837</v>
      </c>
      <c r="H149" s="23">
        <f t="shared" si="103"/>
        <v>-736.2917072557774</v>
      </c>
      <c r="I149" s="24">
        <f t="shared" ref="I149:I212" si="108">AVERAGEIFS(Y_VADM,AgeBP,"&gt;"&amp;G149,AgeBP,"&lt;="&amp;G150)</f>
        <v>1.4543999999999999</v>
      </c>
      <c r="J149" s="24">
        <f t="shared" ref="J149:J212" si="109">AVERAGE(I148:I150)</f>
        <v>1.4877333333333331</v>
      </c>
      <c r="K149" s="24">
        <f t="shared" ref="K149:K212" si="110">AVERAGE(I145:I153)</f>
        <v>1.4159444444444447</v>
      </c>
      <c r="L149" s="65">
        <f t="shared" si="79"/>
        <v>-7.1788888888888458E-2</v>
      </c>
      <c r="M149" s="18">
        <f t="shared" si="80"/>
        <v>-3.8455555555555243E-2</v>
      </c>
      <c r="N149" s="21"/>
      <c r="O149" s="36">
        <f t="shared" si="89"/>
        <v>0.28485144290190439</v>
      </c>
      <c r="P149" s="36">
        <f t="shared" si="95"/>
        <v>-1.8</v>
      </c>
      <c r="Q149" s="38"/>
      <c r="R149" s="36"/>
      <c r="S149" s="21"/>
      <c r="U149" s="23">
        <f t="shared" si="96"/>
        <v>-1578.483443997392</v>
      </c>
      <c r="V149" s="23">
        <f t="shared" si="97"/>
        <v>-1576.1633565673487</v>
      </c>
      <c r="W149" s="24">
        <f t="shared" si="102"/>
        <v>0.87597999999999998</v>
      </c>
      <c r="X149" s="24">
        <f t="shared" si="104"/>
        <v>0.77947444444444447</v>
      </c>
      <c r="Y149" s="24">
        <f t="shared" si="105"/>
        <v>0.85480333333333336</v>
      </c>
      <c r="Z149" s="27">
        <f t="shared" si="106"/>
        <v>7.532888888888889E-2</v>
      </c>
      <c r="AA149" s="64">
        <f t="shared" si="107"/>
        <v>-2.1176666666666621E-2</v>
      </c>
      <c r="AC149" s="36">
        <f t="shared" si="90"/>
        <v>-0.1973154354107077</v>
      </c>
      <c r="AD149" s="36">
        <f t="shared" si="98"/>
        <v>-2.16</v>
      </c>
      <c r="AE149" s="49"/>
      <c r="AF149" s="36"/>
      <c r="AG149" s="21"/>
      <c r="AI149" s="23">
        <f t="shared" si="99"/>
        <v>-469.48165299214952</v>
      </c>
      <c r="AJ149" s="23">
        <f t="shared" si="100"/>
        <v>-462.5213907020202</v>
      </c>
      <c r="AK149" s="24">
        <f t="shared" ref="AK149:AK182" si="111">AVERAGEIFS(Y_VADM,AgeBP,"&gt;"&amp;AI149,AgeBP,"&lt;="&amp;AI150)</f>
        <v>1.0043961538461539</v>
      </c>
      <c r="AL149" s="24">
        <f t="shared" si="81"/>
        <v>0.99836320512820531</v>
      </c>
      <c r="AM149" s="24">
        <f t="shared" si="82"/>
        <v>1.2043823317053315</v>
      </c>
      <c r="AN149" s="27">
        <f t="shared" si="83"/>
        <v>0.20601912657712618</v>
      </c>
      <c r="AO149" s="64">
        <f t="shared" si="84"/>
        <v>0.19998617785917761</v>
      </c>
      <c r="AP149" s="21"/>
      <c r="AQ149" s="36">
        <f t="shared" si="91"/>
        <v>0.75733933601434489</v>
      </c>
      <c r="AR149" s="36">
        <f t="shared" si="101"/>
        <v>-55.95</v>
      </c>
      <c r="AS149" s="36"/>
      <c r="AT149" s="36"/>
      <c r="AU149" s="21"/>
    </row>
    <row r="150" spans="1:47" ht="15">
      <c r="A150" s="14">
        <v>1980700</v>
      </c>
      <c r="B150" s="12">
        <f t="shared" si="92"/>
        <v>-1980.7</v>
      </c>
      <c r="C150" s="12">
        <f t="shared" si="93"/>
        <v>1.7000000000000455</v>
      </c>
      <c r="D150" s="16">
        <v>0.99514999999999998</v>
      </c>
      <c r="G150" s="23">
        <f t="shared" si="103"/>
        <v>-735.51834477909631</v>
      </c>
      <c r="H150" s="23">
        <f t="shared" si="103"/>
        <v>-734.74498230241534</v>
      </c>
      <c r="I150" s="24">
        <f t="shared" si="108"/>
        <v>1.46</v>
      </c>
      <c r="J150" s="24">
        <f t="shared" si="109"/>
        <v>1.4433999999999998</v>
      </c>
      <c r="K150" s="24">
        <f t="shared" si="110"/>
        <v>1.3658855555555554</v>
      </c>
      <c r="L150" s="65">
        <f t="shared" si="79"/>
        <v>-7.7514444444444441E-2</v>
      </c>
      <c r="M150" s="18">
        <f t="shared" si="80"/>
        <v>-9.4114444444444612E-2</v>
      </c>
      <c r="N150" s="21"/>
      <c r="O150" s="36">
        <f t="shared" si="89"/>
        <v>-0.39794913052397646</v>
      </c>
      <c r="P150" s="36">
        <f t="shared" si="95"/>
        <v>-1.8</v>
      </c>
      <c r="Q150" s="38"/>
      <c r="R150" s="36"/>
      <c r="S150" s="21"/>
      <c r="U150" s="23">
        <f t="shared" si="96"/>
        <v>-1573.8432691373059</v>
      </c>
      <c r="V150" s="23">
        <f t="shared" si="97"/>
        <v>-1571.5231817072627</v>
      </c>
      <c r="W150" s="24">
        <f t="shared" si="102"/>
        <v>0.89358333333333329</v>
      </c>
      <c r="X150" s="24">
        <f t="shared" si="104"/>
        <v>0.91974333333333336</v>
      </c>
      <c r="Y150" s="24">
        <f t="shared" si="105"/>
        <v>0.90327851851851859</v>
      </c>
      <c r="Z150" s="27">
        <f t="shared" si="106"/>
        <v>-1.6464814814814765E-2</v>
      </c>
      <c r="AA150" s="64">
        <f t="shared" si="107"/>
        <v>9.6951851851853066E-3</v>
      </c>
      <c r="AC150" s="36">
        <f t="shared" si="90"/>
        <v>-0.78130283199982509</v>
      </c>
      <c r="AD150" s="36">
        <f t="shared" si="98"/>
        <v>-2.16</v>
      </c>
      <c r="AE150" s="49"/>
      <c r="AF150" s="36"/>
      <c r="AG150" s="21"/>
      <c r="AI150" s="23">
        <f t="shared" si="99"/>
        <v>-455.5611284118911</v>
      </c>
      <c r="AJ150" s="23">
        <f t="shared" si="100"/>
        <v>-448.60086612176178</v>
      </c>
      <c r="AK150" s="24">
        <f t="shared" si="111"/>
        <v>0.98844499999999991</v>
      </c>
      <c r="AL150" s="24">
        <f t="shared" si="81"/>
        <v>1.0475127655677656</v>
      </c>
      <c r="AM150" s="24">
        <f t="shared" si="82"/>
        <v>1.1639409812779811</v>
      </c>
      <c r="AN150" s="27">
        <f t="shared" si="83"/>
        <v>0.11642821571021544</v>
      </c>
      <c r="AO150" s="64">
        <f t="shared" si="84"/>
        <v>0.17549598127798116</v>
      </c>
      <c r="AP150" s="21"/>
      <c r="AQ150" s="36">
        <f t="shared" si="91"/>
        <v>0.99990974390268783</v>
      </c>
      <c r="AR150" s="36">
        <f t="shared" si="101"/>
        <v>-55.95</v>
      </c>
      <c r="AS150" s="36"/>
      <c r="AT150" s="36"/>
      <c r="AU150" s="21"/>
    </row>
    <row r="151" spans="1:47" ht="15">
      <c r="A151" s="14">
        <v>1978900</v>
      </c>
      <c r="B151" s="12">
        <f t="shared" si="92"/>
        <v>-1978.9</v>
      </c>
      <c r="C151" s="12">
        <f t="shared" si="93"/>
        <v>1.7999999999999545</v>
      </c>
      <c r="D151" s="16">
        <v>1.2509999999999999</v>
      </c>
      <c r="G151" s="23">
        <f t="shared" si="103"/>
        <v>-733.97161982573425</v>
      </c>
      <c r="H151" s="23">
        <f t="shared" si="103"/>
        <v>-733.19825734905328</v>
      </c>
      <c r="I151" s="24">
        <f t="shared" si="108"/>
        <v>1.4157999999999999</v>
      </c>
      <c r="J151" s="24">
        <f t="shared" si="109"/>
        <v>1.3751333333333333</v>
      </c>
      <c r="K151" s="24">
        <f t="shared" si="110"/>
        <v>1.2913211111111111</v>
      </c>
      <c r="L151" s="65">
        <f t="shared" si="79"/>
        <v>-8.3812222222222177E-2</v>
      </c>
      <c r="M151" s="18">
        <f t="shared" si="80"/>
        <v>-0.12447888888888881</v>
      </c>
      <c r="N151" s="21"/>
      <c r="O151" s="36">
        <f t="shared" si="89"/>
        <v>-0.89454488306569968</v>
      </c>
      <c r="P151" s="36">
        <f t="shared" si="95"/>
        <v>-1.8</v>
      </c>
      <c r="Q151" s="38"/>
      <c r="R151" s="36"/>
      <c r="S151" s="21"/>
      <c r="U151" s="23">
        <f t="shared" si="96"/>
        <v>-1569.2030942772199</v>
      </c>
      <c r="V151" s="23">
        <f t="shared" si="97"/>
        <v>-1566.8830068471766</v>
      </c>
      <c r="W151" s="24">
        <f t="shared" si="102"/>
        <v>0.98966666666666681</v>
      </c>
      <c r="X151" s="24">
        <f t="shared" si="104"/>
        <v>1.06365</v>
      </c>
      <c r="Y151" s="24">
        <f t="shared" si="105"/>
        <v>0.99477537037037045</v>
      </c>
      <c r="Z151" s="27">
        <f t="shared" si="106"/>
        <v>-6.8874629629629536E-2</v>
      </c>
      <c r="AA151" s="64">
        <f t="shared" si="107"/>
        <v>5.1087037037036431E-3</v>
      </c>
      <c r="AC151" s="36">
        <f t="shared" si="90"/>
        <v>-0.99970995028245246</v>
      </c>
      <c r="AD151" s="36">
        <f t="shared" si="98"/>
        <v>-2.16</v>
      </c>
      <c r="AE151" s="49"/>
      <c r="AF151" s="36"/>
      <c r="AG151" s="21"/>
      <c r="AI151" s="23">
        <f t="shared" si="99"/>
        <v>-441.64060383163269</v>
      </c>
      <c r="AJ151" s="23">
        <f t="shared" si="100"/>
        <v>-434.68034154150337</v>
      </c>
      <c r="AK151" s="24">
        <f t="shared" si="111"/>
        <v>1.1496971428571428</v>
      </c>
      <c r="AL151" s="24">
        <f t="shared" si="81"/>
        <v>1.1527956031746032</v>
      </c>
      <c r="AM151" s="24">
        <f t="shared" si="82"/>
        <v>1.1743179898249898</v>
      </c>
      <c r="AN151" s="27">
        <f t="shared" si="83"/>
        <v>2.1522386650386638E-2</v>
      </c>
      <c r="AO151" s="64">
        <f t="shared" si="84"/>
        <v>2.4620846967847054E-2</v>
      </c>
      <c r="AP151" s="21"/>
      <c r="AQ151" s="36">
        <f t="shared" si="91"/>
        <v>0.77461126986000506</v>
      </c>
      <c r="AR151" s="36">
        <f t="shared" si="101"/>
        <v>-55.95</v>
      </c>
      <c r="AS151" s="36"/>
      <c r="AT151" s="36"/>
      <c r="AU151" s="21"/>
    </row>
    <row r="152" spans="1:47" ht="15">
      <c r="A152" s="14">
        <v>1977200</v>
      </c>
      <c r="B152" s="12">
        <f t="shared" si="92"/>
        <v>-1977.2</v>
      </c>
      <c r="C152" s="12">
        <f t="shared" si="93"/>
        <v>1.7000000000000455</v>
      </c>
      <c r="D152" s="16">
        <v>1.3605</v>
      </c>
      <c r="G152" s="23">
        <f t="shared" si="103"/>
        <v>-732.42489487237219</v>
      </c>
      <c r="H152" s="23">
        <f t="shared" si="103"/>
        <v>-731.65153239569122</v>
      </c>
      <c r="I152" s="24">
        <f t="shared" si="108"/>
        <v>1.2496</v>
      </c>
      <c r="J152" s="24">
        <f t="shared" si="109"/>
        <v>1.2571333333333332</v>
      </c>
      <c r="K152" s="24">
        <f t="shared" si="110"/>
        <v>1.2140177777777779</v>
      </c>
      <c r="L152" s="65">
        <f t="shared" si="79"/>
        <v>-4.3115555555555352E-2</v>
      </c>
      <c r="M152" s="18">
        <f t="shared" si="80"/>
        <v>-3.5582222222222182E-2</v>
      </c>
      <c r="N152" s="21"/>
      <c r="O152" s="36">
        <f t="shared" si="89"/>
        <v>-0.97257314306201814</v>
      </c>
      <c r="P152" s="36">
        <f t="shared" si="95"/>
        <v>-1.8</v>
      </c>
      <c r="Q152" s="38"/>
      <c r="R152" s="36"/>
      <c r="S152" s="21"/>
      <c r="U152" s="23">
        <f t="shared" si="96"/>
        <v>-1564.5629194171338</v>
      </c>
      <c r="V152" s="23">
        <f t="shared" si="97"/>
        <v>-1562.2428319870905</v>
      </c>
      <c r="W152" s="24">
        <f t="shared" si="102"/>
        <v>1.3076999999999999</v>
      </c>
      <c r="X152" s="24">
        <f t="shared" si="104"/>
        <v>1.1758972222222221</v>
      </c>
      <c r="Y152" s="24">
        <f t="shared" si="105"/>
        <v>1.1046979629629632</v>
      </c>
      <c r="Z152" s="27">
        <f t="shared" si="106"/>
        <v>-7.1199259259258962E-2</v>
      </c>
      <c r="AA152" s="64">
        <f t="shared" si="107"/>
        <v>-0.20300203703703668</v>
      </c>
      <c r="AC152" s="36">
        <f t="shared" si="90"/>
        <v>-0.75034167228945803</v>
      </c>
      <c r="AD152" s="36">
        <f t="shared" si="98"/>
        <v>-2.16</v>
      </c>
      <c r="AE152" s="49"/>
      <c r="AF152" s="36"/>
      <c r="AG152" s="21"/>
      <c r="AI152" s="23">
        <f t="shared" si="99"/>
        <v>-427.72007925137427</v>
      </c>
      <c r="AJ152" s="23">
        <f t="shared" si="100"/>
        <v>-420.75981696124495</v>
      </c>
      <c r="AK152" s="24">
        <f t="shared" si="111"/>
        <v>1.3202446666666667</v>
      </c>
      <c r="AL152" s="24">
        <f t="shared" si="81"/>
        <v>1.3446591746031744</v>
      </c>
      <c r="AM152" s="24">
        <f t="shared" si="82"/>
        <v>1.1784697562067563</v>
      </c>
      <c r="AN152" s="27">
        <f t="shared" si="83"/>
        <v>-0.1661894183964181</v>
      </c>
      <c r="AO152" s="64">
        <f t="shared" si="84"/>
        <v>-0.14177491045991042</v>
      </c>
      <c r="AP152" s="21"/>
      <c r="AQ152" s="36">
        <f t="shared" si="91"/>
        <v>0.18686357380449692</v>
      </c>
      <c r="AR152" s="36">
        <f t="shared" si="101"/>
        <v>-55.95</v>
      </c>
      <c r="AS152" s="36"/>
      <c r="AT152" s="36"/>
      <c r="AU152" s="21"/>
    </row>
    <row r="153" spans="1:47" ht="15">
      <c r="A153" s="14">
        <v>1975400</v>
      </c>
      <c r="B153" s="12">
        <f t="shared" si="92"/>
        <v>-1975.4</v>
      </c>
      <c r="C153" s="12">
        <f t="shared" si="93"/>
        <v>1.7999999999999545</v>
      </c>
      <c r="D153" s="16">
        <v>1.5045999999999999</v>
      </c>
      <c r="G153" s="23">
        <f t="shared" si="103"/>
        <v>-730.87816991901013</v>
      </c>
      <c r="H153" s="23">
        <f t="shared" si="103"/>
        <v>-730.10480744232916</v>
      </c>
      <c r="I153" s="24">
        <f t="shared" si="108"/>
        <v>1.1060000000000001</v>
      </c>
      <c r="J153" s="24">
        <f t="shared" si="109"/>
        <v>1.0927233333333333</v>
      </c>
      <c r="K153" s="24">
        <f t="shared" si="110"/>
        <v>1.133386111111111</v>
      </c>
      <c r="L153" s="65">
        <f t="shared" ref="L153:L216" si="112">K153-J153</f>
        <v>4.0662777777777714E-2</v>
      </c>
      <c r="M153" s="18">
        <f t="shared" ref="M153:M216" si="113">K153-I153</f>
        <v>2.7386111111110889E-2</v>
      </c>
      <c r="N153" s="21"/>
      <c r="O153" s="36">
        <f t="shared" si="89"/>
        <v>-0.59552362047308371</v>
      </c>
      <c r="P153" s="36">
        <f t="shared" si="95"/>
        <v>-1.8</v>
      </c>
      <c r="Q153" s="38"/>
      <c r="R153" s="36"/>
      <c r="S153" s="21"/>
      <c r="U153" s="23">
        <f t="shared" si="96"/>
        <v>-1559.9227445570477</v>
      </c>
      <c r="V153" s="23">
        <f t="shared" si="97"/>
        <v>-1557.6026571270045</v>
      </c>
      <c r="W153" s="24">
        <f t="shared" si="102"/>
        <v>1.2303250000000001</v>
      </c>
      <c r="X153" s="24">
        <f t="shared" si="104"/>
        <v>1.2690305555555557</v>
      </c>
      <c r="Y153" s="24">
        <f t="shared" si="105"/>
        <v>1.1674964814814814</v>
      </c>
      <c r="Z153" s="27">
        <f t="shared" si="106"/>
        <v>-0.10153407407407422</v>
      </c>
      <c r="AA153" s="64">
        <f t="shared" si="107"/>
        <v>-6.2828518518518672E-2</v>
      </c>
      <c r="AC153" s="36">
        <f t="shared" si="90"/>
        <v>-0.14988018671341444</v>
      </c>
      <c r="AD153" s="36">
        <f t="shared" si="98"/>
        <v>-2.16</v>
      </c>
      <c r="AE153" s="49"/>
      <c r="AF153" s="36"/>
      <c r="AG153" s="21"/>
      <c r="AI153" s="23">
        <f t="shared" si="99"/>
        <v>-413.79955467111586</v>
      </c>
      <c r="AJ153" s="23">
        <f t="shared" si="100"/>
        <v>-406.83929238098654</v>
      </c>
      <c r="AK153" s="24">
        <f t="shared" si="111"/>
        <v>1.564035714285714</v>
      </c>
      <c r="AL153" s="24">
        <f t="shared" si="81"/>
        <v>1.3057881269841269</v>
      </c>
      <c r="AM153" s="24">
        <f t="shared" si="82"/>
        <v>1.2134150251861429</v>
      </c>
      <c r="AN153" s="27">
        <f t="shared" si="83"/>
        <v>-9.2373101797984081E-2</v>
      </c>
      <c r="AO153" s="64">
        <f t="shared" si="84"/>
        <v>-0.35062068909957111</v>
      </c>
      <c r="AP153" s="21"/>
      <c r="AQ153" s="36">
        <f t="shared" si="91"/>
        <v>-0.48831966519142905</v>
      </c>
      <c r="AR153" s="36">
        <f t="shared" si="101"/>
        <v>-55.95</v>
      </c>
      <c r="AS153" s="36"/>
      <c r="AT153" s="36"/>
      <c r="AU153" s="21"/>
    </row>
    <row r="154" spans="1:47" ht="15">
      <c r="A154" s="14">
        <v>1973700</v>
      </c>
      <c r="B154" s="12">
        <f t="shared" si="92"/>
        <v>-1973.7</v>
      </c>
      <c r="C154" s="12">
        <f t="shared" si="93"/>
        <v>1.7000000000000455</v>
      </c>
      <c r="D154" s="16">
        <v>1.4945999999999999</v>
      </c>
      <c r="G154" s="23">
        <f t="shared" si="103"/>
        <v>-729.33144496564807</v>
      </c>
      <c r="H154" s="23">
        <f t="shared" si="103"/>
        <v>-728.5580824889671</v>
      </c>
      <c r="I154" s="24">
        <f t="shared" si="108"/>
        <v>0.92257</v>
      </c>
      <c r="J154" s="24">
        <f t="shared" si="109"/>
        <v>0.97889666666666686</v>
      </c>
      <c r="K154" s="24">
        <f t="shared" si="110"/>
        <v>1.0590483333333336</v>
      </c>
      <c r="L154" s="65">
        <f t="shared" si="112"/>
        <v>8.0151666666666732E-2</v>
      </c>
      <c r="M154" s="18">
        <f t="shared" si="113"/>
        <v>0.13647833333333359</v>
      </c>
      <c r="N154" s="21"/>
      <c r="O154" s="36">
        <f t="shared" si="89"/>
        <v>6.017802264299138E-2</v>
      </c>
      <c r="P154" s="36">
        <f t="shared" si="95"/>
        <v>-1.8</v>
      </c>
      <c r="Q154" s="38"/>
      <c r="R154" s="36"/>
      <c r="S154" s="21"/>
      <c r="U154" s="23">
        <f t="shared" si="96"/>
        <v>-1555.2825696969617</v>
      </c>
      <c r="V154" s="23">
        <f t="shared" si="97"/>
        <v>-1552.9624822669184</v>
      </c>
      <c r="W154" s="24">
        <f t="shared" si="102"/>
        <v>1.2690666666666668</v>
      </c>
      <c r="X154" s="24">
        <f t="shared" si="104"/>
        <v>1.3136527777777778</v>
      </c>
      <c r="Y154" s="24">
        <f t="shared" si="105"/>
        <v>1.1998727777777778</v>
      </c>
      <c r="Z154" s="27">
        <f t="shared" si="106"/>
        <v>-0.11377999999999999</v>
      </c>
      <c r="AA154" s="64">
        <f t="shared" si="107"/>
        <v>-6.9193888888888999E-2</v>
      </c>
      <c r="AC154" s="36">
        <f t="shared" si="90"/>
        <v>0.52071190395854439</v>
      </c>
      <c r="AD154" s="36">
        <f t="shared" si="98"/>
        <v>-2.16</v>
      </c>
      <c r="AE154" s="49"/>
      <c r="AF154" s="36"/>
      <c r="AG154" s="21"/>
      <c r="AI154" s="23">
        <f t="shared" si="99"/>
        <v>-399.87903009085744</v>
      </c>
      <c r="AJ154" s="23">
        <f t="shared" si="100"/>
        <v>-392.91876780072812</v>
      </c>
      <c r="AK154" s="24">
        <f t="shared" si="111"/>
        <v>1.0330839999999999</v>
      </c>
      <c r="AL154" s="24">
        <f t="shared" si="81"/>
        <v>1.2814899047619048</v>
      </c>
      <c r="AM154" s="24">
        <f t="shared" si="82"/>
        <v>1.2161292620603799</v>
      </c>
      <c r="AN154" s="27">
        <f t="shared" si="83"/>
        <v>-6.5360642701524974E-2</v>
      </c>
      <c r="AO154" s="64">
        <f t="shared" si="84"/>
        <v>0.18304526206037997</v>
      </c>
      <c r="AP154" s="21"/>
      <c r="AQ154" s="36">
        <f t="shared" si="91"/>
        <v>-0.93501270577572559</v>
      </c>
      <c r="AR154" s="36">
        <f t="shared" si="101"/>
        <v>-55.95</v>
      </c>
      <c r="AS154" s="36"/>
      <c r="AT154" s="36"/>
      <c r="AU154" s="21"/>
    </row>
    <row r="155" spans="1:47" ht="15">
      <c r="A155" s="14">
        <v>1971900</v>
      </c>
      <c r="B155" s="12">
        <f t="shared" si="92"/>
        <v>-1971.9</v>
      </c>
      <c r="C155" s="12">
        <f t="shared" si="93"/>
        <v>1.7999999999999545</v>
      </c>
      <c r="D155" s="16">
        <v>1.9497</v>
      </c>
      <c r="G155" s="23">
        <f t="shared" si="103"/>
        <v>-727.78472001228602</v>
      </c>
      <c r="H155" s="23">
        <f t="shared" si="103"/>
        <v>-727.01135753560504</v>
      </c>
      <c r="I155" s="24">
        <f t="shared" si="108"/>
        <v>0.90812000000000004</v>
      </c>
      <c r="J155" s="24">
        <f t="shared" si="109"/>
        <v>0.89718666666666669</v>
      </c>
      <c r="K155" s="24">
        <f t="shared" si="110"/>
        <v>0.97437277777777787</v>
      </c>
      <c r="L155" s="65">
        <f t="shared" si="112"/>
        <v>7.7186111111111178E-2</v>
      </c>
      <c r="M155" s="18">
        <f t="shared" si="113"/>
        <v>6.6252777777777827E-2</v>
      </c>
      <c r="N155" s="21"/>
      <c r="O155" s="36">
        <f t="shared" si="89"/>
        <v>0.68772170016022927</v>
      </c>
      <c r="P155" s="36">
        <f t="shared" si="95"/>
        <v>-1.8</v>
      </c>
      <c r="Q155" s="38"/>
      <c r="R155" s="36"/>
      <c r="S155" s="21"/>
      <c r="U155" s="23">
        <f t="shared" si="96"/>
        <v>-1550.6423948368756</v>
      </c>
      <c r="V155" s="23">
        <f t="shared" si="97"/>
        <v>-1548.3223074068324</v>
      </c>
      <c r="W155" s="24">
        <f t="shared" si="102"/>
        <v>1.4415666666666667</v>
      </c>
      <c r="X155" s="24">
        <f t="shared" si="104"/>
        <v>1.3587222222222222</v>
      </c>
      <c r="Y155" s="24">
        <f t="shared" si="105"/>
        <v>1.2037487037037036</v>
      </c>
      <c r="Z155" s="27">
        <f t="shared" si="106"/>
        <v>-0.15497351851851859</v>
      </c>
      <c r="AA155" s="64">
        <f t="shared" si="107"/>
        <v>-0.23781796296296309</v>
      </c>
      <c r="AC155" s="36">
        <f t="shared" si="90"/>
        <v>0.94765710770012535</v>
      </c>
      <c r="AD155" s="36">
        <f t="shared" si="98"/>
        <v>-2.16</v>
      </c>
      <c r="AE155" s="49"/>
      <c r="AF155" s="36"/>
      <c r="AG155" s="21"/>
      <c r="AI155" s="23">
        <f t="shared" si="99"/>
        <v>-385.95850551059903</v>
      </c>
      <c r="AJ155" s="23">
        <f t="shared" si="100"/>
        <v>-378.9982432204697</v>
      </c>
      <c r="AK155" s="24">
        <f t="shared" si="111"/>
        <v>1.2473500000000004</v>
      </c>
      <c r="AL155" s="24">
        <f t="shared" ref="AL155:AL178" si="114">AVERAGE(AK154:AK156)</f>
        <v>1.1923868888888891</v>
      </c>
      <c r="AM155" s="24">
        <f t="shared" ref="AM155:AM178" si="115">AVERAGE(AK151:AK159)</f>
        <v>1.2225356906318083</v>
      </c>
      <c r="AN155" s="27">
        <f t="shared" ref="AN155:AN178" si="116">AM155-AL155</f>
        <v>3.0148801742919229E-2</v>
      </c>
      <c r="AO155" s="64">
        <f t="shared" ref="AO155:AO178" si="117">AM155-AK155</f>
        <v>-2.4814309368192067E-2</v>
      </c>
      <c r="AP155" s="21"/>
      <c r="AQ155" s="36">
        <f t="shared" si="91"/>
        <v>-0.94420290981884225</v>
      </c>
      <c r="AR155" s="36">
        <f t="shared" si="101"/>
        <v>-55.95</v>
      </c>
      <c r="AS155" s="36"/>
      <c r="AT155" s="36"/>
      <c r="AU155" s="21"/>
    </row>
    <row r="156" spans="1:47" ht="15">
      <c r="A156" s="14">
        <v>1970200</v>
      </c>
      <c r="B156" s="12">
        <f t="shared" si="92"/>
        <v>-1970.2</v>
      </c>
      <c r="C156" s="12">
        <f t="shared" si="93"/>
        <v>1.7000000000000455</v>
      </c>
      <c r="D156" s="16">
        <v>1.2363999999999999</v>
      </c>
      <c r="G156" s="23">
        <f t="shared" si="103"/>
        <v>-726.23799505892396</v>
      </c>
      <c r="H156" s="23">
        <f t="shared" si="103"/>
        <v>-725.46463258224298</v>
      </c>
      <c r="I156" s="24">
        <f t="shared" si="108"/>
        <v>0.86087000000000002</v>
      </c>
      <c r="J156" s="24">
        <f t="shared" si="109"/>
        <v>0.864035</v>
      </c>
      <c r="K156" s="24">
        <f t="shared" si="110"/>
        <v>0.94093944444444433</v>
      </c>
      <c r="L156" s="65">
        <f t="shared" si="112"/>
        <v>7.6904444444444331E-2</v>
      </c>
      <c r="M156" s="18">
        <f t="shared" si="113"/>
        <v>8.0069444444444304E-2</v>
      </c>
      <c r="N156" s="21"/>
      <c r="O156" s="36">
        <f t="shared" si="89"/>
        <v>0.99347275099711796</v>
      </c>
      <c r="P156" s="36">
        <f t="shared" si="95"/>
        <v>-1.8</v>
      </c>
      <c r="Q156" s="38"/>
      <c r="R156" s="36"/>
      <c r="S156" s="21"/>
      <c r="U156" s="23">
        <f t="shared" si="96"/>
        <v>-1546.0022199767895</v>
      </c>
      <c r="V156" s="23">
        <f t="shared" si="97"/>
        <v>-1543.6821325467463</v>
      </c>
      <c r="W156" s="24">
        <f t="shared" si="102"/>
        <v>1.3655333333333333</v>
      </c>
      <c r="X156" s="24">
        <f t="shared" si="104"/>
        <v>1.3137155555555555</v>
      </c>
      <c r="Y156" s="24">
        <f t="shared" si="105"/>
        <v>1.2444375925925926</v>
      </c>
      <c r="Z156" s="27">
        <f t="shared" si="106"/>
        <v>-6.9277962962962958E-2</v>
      </c>
      <c r="AA156" s="64">
        <f t="shared" si="107"/>
        <v>-0.1210957407407407</v>
      </c>
      <c r="AC156" s="36">
        <f t="shared" si="90"/>
        <v>0.93118301871322784</v>
      </c>
      <c r="AD156" s="36">
        <f t="shared" si="98"/>
        <v>-2.16</v>
      </c>
      <c r="AE156" s="49"/>
      <c r="AF156" s="36"/>
      <c r="AG156" s="21"/>
      <c r="AI156" s="23">
        <f t="shared" si="99"/>
        <v>-372.03798093034061</v>
      </c>
      <c r="AJ156" s="23">
        <f t="shared" si="100"/>
        <v>-365.07771864021129</v>
      </c>
      <c r="AK156" s="24">
        <f t="shared" si="111"/>
        <v>1.2967266666666668</v>
      </c>
      <c r="AL156" s="24">
        <f t="shared" si="114"/>
        <v>1.2869441830065362</v>
      </c>
      <c r="AM156" s="24">
        <f t="shared" si="115"/>
        <v>1.1835836800497976</v>
      </c>
      <c r="AN156" s="27">
        <f t="shared" si="116"/>
        <v>-0.1033605029567386</v>
      </c>
      <c r="AO156" s="64">
        <f t="shared" si="117"/>
        <v>-0.11314298661686917</v>
      </c>
      <c r="AP156" s="21"/>
      <c r="AQ156" s="36">
        <f t="shared" si="91"/>
        <v>-0.51159007871126394</v>
      </c>
      <c r="AR156" s="36">
        <f t="shared" si="101"/>
        <v>-55.95</v>
      </c>
      <c r="AS156" s="36"/>
      <c r="AT156" s="36"/>
      <c r="AU156" s="21"/>
    </row>
    <row r="157" spans="1:47" ht="15">
      <c r="A157" s="14">
        <v>1968400</v>
      </c>
      <c r="B157" s="12">
        <f t="shared" si="92"/>
        <v>-1968.4</v>
      </c>
      <c r="C157" s="12">
        <f t="shared" si="93"/>
        <v>1.7999999999999545</v>
      </c>
      <c r="D157" s="16">
        <v>1.004</v>
      </c>
      <c r="F157" t="s">
        <v>37</v>
      </c>
      <c r="G157" s="23">
        <f t="shared" si="103"/>
        <v>-724.6912701055619</v>
      </c>
      <c r="H157" s="23">
        <f t="shared" si="103"/>
        <v>-723.91790762888093</v>
      </c>
      <c r="I157" s="24">
        <f>(I156+I158)/2</f>
        <v>0.82311500000000004</v>
      </c>
      <c r="J157" s="24">
        <f t="shared" si="109"/>
        <v>0.82311500000000004</v>
      </c>
      <c r="K157" s="24">
        <f t="shared" si="110"/>
        <v>0.89027166666666657</v>
      </c>
      <c r="L157" s="65">
        <f t="shared" si="112"/>
        <v>6.7156666666666531E-2</v>
      </c>
      <c r="M157" s="18">
        <f t="shared" si="113"/>
        <v>6.7156666666666531E-2</v>
      </c>
      <c r="N157" s="21"/>
      <c r="O157" s="36">
        <f t="shared" si="89"/>
        <v>0.83436686042273245</v>
      </c>
      <c r="P157" s="36">
        <f t="shared" si="95"/>
        <v>-1.8</v>
      </c>
      <c r="Q157" s="38"/>
      <c r="R157" s="36"/>
      <c r="S157" s="21"/>
      <c r="U157" s="23">
        <f t="shared" si="96"/>
        <v>-1541.3620451167035</v>
      </c>
      <c r="V157" s="23">
        <f t="shared" si="97"/>
        <v>-1539.0419576866602</v>
      </c>
      <c r="W157" s="24">
        <f t="shared" si="102"/>
        <v>1.1340466666666666</v>
      </c>
      <c r="X157" s="24">
        <f t="shared" si="104"/>
        <v>1.2223155555555556</v>
      </c>
      <c r="Y157" s="24">
        <f t="shared" si="105"/>
        <v>1.3133375925925928</v>
      </c>
      <c r="Z157" s="27">
        <f t="shared" si="106"/>
        <v>9.1022037037037151E-2</v>
      </c>
      <c r="AA157" s="64">
        <f t="shared" si="107"/>
        <v>0.1792909259259261</v>
      </c>
      <c r="AC157" s="36">
        <f t="shared" si="90"/>
        <v>0.47899804632394882</v>
      </c>
      <c r="AD157" s="36">
        <f t="shared" si="98"/>
        <v>-2.16</v>
      </c>
      <c r="AE157" s="49"/>
      <c r="AF157" s="36"/>
      <c r="AG157" s="21"/>
      <c r="AI157" s="23">
        <f t="shared" si="99"/>
        <v>-358.11745635008219</v>
      </c>
      <c r="AJ157" s="23">
        <f t="shared" si="100"/>
        <v>-351.15719405995287</v>
      </c>
      <c r="AK157" s="24">
        <f t="shared" si="111"/>
        <v>1.3167558823529415</v>
      </c>
      <c r="AL157" s="24">
        <f t="shared" si="114"/>
        <v>1.2141022782446313</v>
      </c>
      <c r="AM157" s="24">
        <f t="shared" si="115"/>
        <v>1.1232602960342031</v>
      </c>
      <c r="AN157" s="27">
        <f t="shared" si="116"/>
        <v>-9.0841982210428274E-2</v>
      </c>
      <c r="AO157" s="64">
        <f t="shared" si="117"/>
        <v>-0.19349558631873842</v>
      </c>
      <c r="AP157" s="21"/>
      <c r="AQ157" s="36">
        <f t="shared" si="91"/>
        <v>0.16040143591571307</v>
      </c>
      <c r="AR157" s="36">
        <f t="shared" si="101"/>
        <v>-55.95</v>
      </c>
      <c r="AS157" s="36"/>
      <c r="AT157" s="36"/>
      <c r="AU157" s="21"/>
    </row>
    <row r="158" spans="1:47" ht="15">
      <c r="A158" s="14">
        <v>1966700</v>
      </c>
      <c r="B158" s="12">
        <f t="shared" si="92"/>
        <v>-1966.7</v>
      </c>
      <c r="C158" s="12">
        <f t="shared" si="93"/>
        <v>1.7000000000000455</v>
      </c>
      <c r="D158" s="16">
        <v>0.64607999999999999</v>
      </c>
      <c r="G158" s="23">
        <f t="shared" si="103"/>
        <v>-723.14454515219984</v>
      </c>
      <c r="H158" s="23">
        <f t="shared" si="103"/>
        <v>-722.37118267551887</v>
      </c>
      <c r="I158" s="24">
        <f t="shared" si="108"/>
        <v>0.78535999999999995</v>
      </c>
      <c r="J158" s="24">
        <f t="shared" si="109"/>
        <v>0.76879833333333325</v>
      </c>
      <c r="K158" s="24">
        <f t="shared" si="110"/>
        <v>0.87603388888888878</v>
      </c>
      <c r="L158" s="65">
        <f t="shared" si="112"/>
        <v>0.10723555555555553</v>
      </c>
      <c r="M158" s="18">
        <f t="shared" si="113"/>
        <v>9.0673888888888832E-2</v>
      </c>
      <c r="N158" s="21"/>
      <c r="O158" s="36">
        <f t="shared" si="89"/>
        <v>0.28485144290181613</v>
      </c>
      <c r="P158" s="36">
        <f t="shared" si="95"/>
        <v>-1.8</v>
      </c>
      <c r="Q158" s="38"/>
      <c r="R158" s="36"/>
      <c r="S158" s="21"/>
      <c r="U158" s="23">
        <f t="shared" si="96"/>
        <v>-1536.7218702566174</v>
      </c>
      <c r="V158" s="23">
        <f t="shared" si="97"/>
        <v>-1534.4017828265742</v>
      </c>
      <c r="W158" s="24">
        <f t="shared" si="102"/>
        <v>1.1673666666666667</v>
      </c>
      <c r="X158" s="24">
        <f t="shared" si="104"/>
        <v>1.0766266666666666</v>
      </c>
      <c r="Y158" s="24">
        <f t="shared" si="105"/>
        <v>1.3682866666666669</v>
      </c>
      <c r="Z158" s="27">
        <f t="shared" si="106"/>
        <v>0.29166000000000025</v>
      </c>
      <c r="AA158" s="64">
        <f t="shared" si="107"/>
        <v>0.20092000000000021</v>
      </c>
      <c r="AC158" s="36">
        <f t="shared" si="90"/>
        <v>-0.19731543541063085</v>
      </c>
      <c r="AD158" s="36">
        <f t="shared" si="98"/>
        <v>-2.16</v>
      </c>
      <c r="AE158" s="49"/>
      <c r="AF158" s="36"/>
      <c r="AG158" s="21"/>
      <c r="AI158" s="23">
        <f t="shared" si="99"/>
        <v>-344.19693176982378</v>
      </c>
      <c r="AJ158" s="23">
        <f t="shared" si="100"/>
        <v>-337.23666947969446</v>
      </c>
      <c r="AK158" s="24">
        <f t="shared" si="111"/>
        <v>1.0288242857142855</v>
      </c>
      <c r="AL158" s="24">
        <f t="shared" si="114"/>
        <v>1.1305610084033615</v>
      </c>
      <c r="AM158" s="24">
        <f t="shared" si="115"/>
        <v>1.0352463277802351</v>
      </c>
      <c r="AN158" s="27">
        <f t="shared" si="116"/>
        <v>-9.5314680623126424E-2</v>
      </c>
      <c r="AO158" s="64">
        <f t="shared" si="117"/>
        <v>6.4220420659495403E-3</v>
      </c>
      <c r="AP158" s="21"/>
      <c r="AQ158" s="36">
        <f t="shared" si="91"/>
        <v>0.75733933601433778</v>
      </c>
      <c r="AR158" s="36">
        <f t="shared" si="101"/>
        <v>-55.95</v>
      </c>
      <c r="AS158" s="36"/>
      <c r="AT158" s="36"/>
      <c r="AU158" s="21"/>
    </row>
    <row r="159" spans="1:47" ht="15">
      <c r="A159" s="14">
        <v>1964900</v>
      </c>
      <c r="B159" s="12">
        <f t="shared" si="92"/>
        <v>-1964.9</v>
      </c>
      <c r="C159" s="12">
        <f t="shared" si="93"/>
        <v>1.7999999999999545</v>
      </c>
      <c r="D159" s="16">
        <v>0.69823000000000002</v>
      </c>
      <c r="G159" s="23">
        <f t="shared" si="103"/>
        <v>-721.59782019883778</v>
      </c>
      <c r="H159" s="23">
        <f t="shared" si="103"/>
        <v>-720.82445772215681</v>
      </c>
      <c r="I159" s="24">
        <f t="shared" si="108"/>
        <v>0.69791999999999998</v>
      </c>
      <c r="J159" s="24">
        <f t="shared" si="109"/>
        <v>0.86606000000000005</v>
      </c>
      <c r="K159" s="24">
        <f t="shared" si="110"/>
        <v>0.95282611111111093</v>
      </c>
      <c r="L159" s="65">
        <f t="shared" si="112"/>
        <v>8.6766111111110877E-2</v>
      </c>
      <c r="M159" s="18">
        <f t="shared" si="113"/>
        <v>0.25490611111111094</v>
      </c>
      <c r="N159" s="21"/>
      <c r="O159" s="36">
        <f t="shared" si="89"/>
        <v>-0.39794913052406095</v>
      </c>
      <c r="P159" s="36">
        <f t="shared" si="95"/>
        <v>-1.8</v>
      </c>
      <c r="Q159" s="38"/>
      <c r="R159" s="36"/>
      <c r="S159" s="21"/>
      <c r="U159" s="23">
        <f t="shared" si="96"/>
        <v>-1532.0816953965314</v>
      </c>
      <c r="V159" s="23">
        <f t="shared" si="97"/>
        <v>-1529.7616079664881</v>
      </c>
      <c r="W159" s="24">
        <f t="shared" si="102"/>
        <v>0.92846666666666666</v>
      </c>
      <c r="X159" s="24">
        <f t="shared" si="104"/>
        <v>1.1505666666666665</v>
      </c>
      <c r="Y159" s="24">
        <f t="shared" si="105"/>
        <v>1.3757051851851854</v>
      </c>
      <c r="Z159" s="27">
        <f t="shared" si="106"/>
        <v>0.22513851851851885</v>
      </c>
      <c r="AA159" s="64">
        <f t="shared" si="107"/>
        <v>0.4472385185185187</v>
      </c>
      <c r="AC159" s="36">
        <f t="shared" si="90"/>
        <v>-0.78130283199974071</v>
      </c>
      <c r="AD159" s="36">
        <f t="shared" si="98"/>
        <v>-2.16</v>
      </c>
      <c r="AE159" s="49"/>
      <c r="AF159" s="36"/>
      <c r="AG159" s="21"/>
      <c r="AI159" s="23">
        <f t="shared" si="99"/>
        <v>-330.27640718956536</v>
      </c>
      <c r="AJ159" s="23">
        <f t="shared" si="100"/>
        <v>-323.31614489943604</v>
      </c>
      <c r="AK159" s="24">
        <f t="shared" si="111"/>
        <v>1.0461028571428574</v>
      </c>
      <c r="AL159" s="24">
        <f t="shared" si="114"/>
        <v>0.95801873015873029</v>
      </c>
      <c r="AM159" s="24">
        <f t="shared" si="115"/>
        <v>0.98364505000245728</v>
      </c>
      <c r="AN159" s="27">
        <f t="shared" si="116"/>
        <v>2.5626319843726986E-2</v>
      </c>
      <c r="AO159" s="64">
        <f t="shared" si="117"/>
        <v>-6.2457807140400168E-2</v>
      </c>
      <c r="AP159" s="21"/>
      <c r="AQ159" s="36">
        <f t="shared" si="91"/>
        <v>0.99990974390268772</v>
      </c>
      <c r="AR159" s="36">
        <f t="shared" si="101"/>
        <v>-55.95</v>
      </c>
      <c r="AS159" s="36"/>
      <c r="AT159" s="36"/>
      <c r="AU159" s="21"/>
    </row>
    <row r="160" spans="1:47" ht="15">
      <c r="A160" s="14">
        <v>1963200</v>
      </c>
      <c r="B160" s="12">
        <f t="shared" si="92"/>
        <v>-1963.2</v>
      </c>
      <c r="C160" s="12">
        <f t="shared" si="93"/>
        <v>1.7000000000000455</v>
      </c>
      <c r="D160" s="16">
        <v>0.47736000000000001</v>
      </c>
      <c r="G160" s="23">
        <f t="shared" si="103"/>
        <v>-720.05109524547572</v>
      </c>
      <c r="H160" s="23">
        <f t="shared" si="103"/>
        <v>-719.27773276879475</v>
      </c>
      <c r="I160" s="24">
        <f t="shared" si="108"/>
        <v>1.1149</v>
      </c>
      <c r="J160" s="24">
        <f t="shared" si="109"/>
        <v>0.86880333333333326</v>
      </c>
      <c r="K160" s="24">
        <f t="shared" si="110"/>
        <v>0.97623499999999985</v>
      </c>
      <c r="L160" s="65">
        <f t="shared" si="112"/>
        <v>0.10743166666666659</v>
      </c>
      <c r="M160" s="18">
        <f t="shared" si="113"/>
        <v>-0.13866500000000015</v>
      </c>
      <c r="N160" s="21"/>
      <c r="O160" s="36">
        <f t="shared" si="89"/>
        <v>-0.89454488306574087</v>
      </c>
      <c r="P160" s="36">
        <f t="shared" si="95"/>
        <v>-1.8</v>
      </c>
      <c r="Q160" s="38"/>
      <c r="R160" s="36"/>
      <c r="S160" s="21"/>
      <c r="U160" s="23">
        <f t="shared" si="96"/>
        <v>-1527.4415205364453</v>
      </c>
      <c r="V160" s="23">
        <f t="shared" si="97"/>
        <v>-1525.121433106402</v>
      </c>
      <c r="W160" s="24">
        <f t="shared" si="102"/>
        <v>1.3558666666666668</v>
      </c>
      <c r="X160" s="24">
        <f t="shared" si="104"/>
        <v>1.4040444444444447</v>
      </c>
      <c r="Y160" s="24">
        <f t="shared" si="105"/>
        <v>1.3806033333333334</v>
      </c>
      <c r="Z160" s="27">
        <f t="shared" si="106"/>
        <v>-2.3441111111111246E-2</v>
      </c>
      <c r="AA160" s="64">
        <f t="shared" si="107"/>
        <v>2.4736666666666629E-2</v>
      </c>
      <c r="AC160" s="36">
        <f t="shared" si="90"/>
        <v>-0.99970995028245502</v>
      </c>
      <c r="AD160" s="36">
        <f t="shared" si="98"/>
        <v>-2.16</v>
      </c>
      <c r="AE160" s="49"/>
      <c r="AF160" s="36"/>
      <c r="AG160" s="21"/>
      <c r="AI160" s="23">
        <f t="shared" si="99"/>
        <v>-316.35588260930695</v>
      </c>
      <c r="AJ160" s="23">
        <f t="shared" si="100"/>
        <v>-309.39562031917762</v>
      </c>
      <c r="AK160" s="24">
        <f t="shared" si="111"/>
        <v>0.79912904761904779</v>
      </c>
      <c r="AL160" s="24">
        <f t="shared" si="114"/>
        <v>0.87418870509607371</v>
      </c>
      <c r="AM160" s="24">
        <f t="shared" si="115"/>
        <v>0.93291519815060531</v>
      </c>
      <c r="AN160" s="27">
        <f t="shared" si="116"/>
        <v>5.8726493054531592E-2</v>
      </c>
      <c r="AO160" s="64">
        <f t="shared" si="117"/>
        <v>0.13378615053155751</v>
      </c>
      <c r="AP160" s="21"/>
      <c r="AQ160" s="36">
        <f t="shared" si="91"/>
        <v>0.77461126986001194</v>
      </c>
      <c r="AR160" s="36">
        <f t="shared" si="101"/>
        <v>-55.95</v>
      </c>
      <c r="AS160" s="36"/>
      <c r="AT160" s="36"/>
      <c r="AU160" s="21"/>
    </row>
    <row r="161" spans="1:47" ht="15">
      <c r="A161" s="14">
        <v>1961500</v>
      </c>
      <c r="B161" s="12">
        <f t="shared" si="92"/>
        <v>-1961.5</v>
      </c>
      <c r="C161" s="12">
        <f t="shared" si="93"/>
        <v>1.7000000000000455</v>
      </c>
      <c r="D161" s="16">
        <v>0.11329</v>
      </c>
      <c r="G161" s="23">
        <f t="shared" si="103"/>
        <v>-718.50437029211366</v>
      </c>
      <c r="H161" s="23">
        <f t="shared" si="103"/>
        <v>-717.73100781543269</v>
      </c>
      <c r="I161" s="24">
        <f t="shared" si="108"/>
        <v>0.79359000000000002</v>
      </c>
      <c r="J161" s="24">
        <f t="shared" si="109"/>
        <v>0.96211666666666673</v>
      </c>
      <c r="K161" s="24">
        <f t="shared" si="110"/>
        <v>1.0227716666666664</v>
      </c>
      <c r="L161" s="65">
        <f t="shared" si="112"/>
        <v>6.0654999999999681E-2</v>
      </c>
      <c r="M161" s="18">
        <f t="shared" si="113"/>
        <v>0.22918166666666639</v>
      </c>
      <c r="N161" s="21"/>
      <c r="O161" s="36">
        <f t="shared" si="89"/>
        <v>-0.97257314306199671</v>
      </c>
      <c r="P161" s="36">
        <f t="shared" si="95"/>
        <v>-1.8</v>
      </c>
      <c r="Q161" s="38"/>
      <c r="R161" s="36"/>
      <c r="S161" s="21"/>
      <c r="U161" s="23">
        <f t="shared" si="96"/>
        <v>-1522.8013456763592</v>
      </c>
      <c r="V161" s="23">
        <f t="shared" si="97"/>
        <v>-1520.481258246316</v>
      </c>
      <c r="W161" s="24">
        <f t="shared" si="102"/>
        <v>1.9278</v>
      </c>
      <c r="X161" s="24">
        <f t="shared" si="104"/>
        <v>1.6695111111111112</v>
      </c>
      <c r="Y161" s="24">
        <f t="shared" si="105"/>
        <v>1.3600707407407409</v>
      </c>
      <c r="Z161" s="27">
        <f t="shared" si="106"/>
        <v>-0.30944037037037031</v>
      </c>
      <c r="AA161" s="64">
        <f t="shared" si="107"/>
        <v>-0.5677292592592591</v>
      </c>
      <c r="AC161" s="36">
        <f t="shared" si="90"/>
        <v>-0.75034167228950988</v>
      </c>
      <c r="AD161" s="36">
        <f t="shared" si="98"/>
        <v>-2.16</v>
      </c>
      <c r="AE161" s="49"/>
      <c r="AF161" s="36"/>
      <c r="AG161" s="21"/>
      <c r="AI161" s="23">
        <f t="shared" si="99"/>
        <v>-302.43535802904853</v>
      </c>
      <c r="AJ161" s="23">
        <f t="shared" si="100"/>
        <v>-295.47509573891921</v>
      </c>
      <c r="AK161" s="24">
        <f t="shared" si="111"/>
        <v>0.77733421052631579</v>
      </c>
      <c r="AL161" s="24">
        <f t="shared" si="114"/>
        <v>0.7827910860484546</v>
      </c>
      <c r="AM161" s="24">
        <f t="shared" si="115"/>
        <v>0.92469371666912381</v>
      </c>
      <c r="AN161" s="27">
        <f t="shared" si="116"/>
        <v>0.14190263062066921</v>
      </c>
      <c r="AO161" s="64">
        <f t="shared" si="117"/>
        <v>0.14735950614280802</v>
      </c>
      <c r="AP161" s="21"/>
      <c r="AQ161" s="36">
        <f t="shared" si="91"/>
        <v>0.18686357380451113</v>
      </c>
      <c r="AR161" s="36">
        <f t="shared" si="101"/>
        <v>-55.95</v>
      </c>
      <c r="AS161" s="36"/>
      <c r="AT161" s="36"/>
      <c r="AU161" s="21"/>
    </row>
    <row r="162" spans="1:47" ht="15">
      <c r="A162" s="14">
        <v>1959700</v>
      </c>
      <c r="B162" s="12">
        <f t="shared" si="92"/>
        <v>-1959.7</v>
      </c>
      <c r="C162" s="12">
        <f t="shared" si="93"/>
        <v>1.7999999999999545</v>
      </c>
      <c r="D162" s="16">
        <v>0.28948000000000002</v>
      </c>
      <c r="G162" s="23">
        <f t="shared" si="103"/>
        <v>-716.9576453387516</v>
      </c>
      <c r="H162" s="23">
        <f t="shared" si="103"/>
        <v>-716.18428286207063</v>
      </c>
      <c r="I162" s="24">
        <f t="shared" si="108"/>
        <v>0.97785999999999995</v>
      </c>
      <c r="J162" s="24">
        <f t="shared" si="109"/>
        <v>1.1283833333333333</v>
      </c>
      <c r="K162" s="24">
        <f t="shared" si="110"/>
        <v>1.0534588888888889</v>
      </c>
      <c r="L162" s="65">
        <f t="shared" si="112"/>
        <v>-7.4924444444444349E-2</v>
      </c>
      <c r="M162" s="18">
        <f t="shared" si="113"/>
        <v>7.5598888888888993E-2</v>
      </c>
      <c r="N162" s="21"/>
      <c r="O162" s="36">
        <f t="shared" si="89"/>
        <v>-0.59552362047310103</v>
      </c>
      <c r="P162" s="36">
        <f t="shared" si="95"/>
        <v>-1.8</v>
      </c>
      <c r="Q162" s="38"/>
      <c r="R162" s="36"/>
      <c r="S162" s="21"/>
      <c r="U162" s="23">
        <f t="shared" si="96"/>
        <v>-1518.1611708162732</v>
      </c>
      <c r="V162" s="23">
        <f t="shared" si="97"/>
        <v>-1515.8410833862299</v>
      </c>
      <c r="W162" s="24">
        <f t="shared" si="102"/>
        <v>1.7248666666666665</v>
      </c>
      <c r="X162" s="24">
        <f t="shared" si="104"/>
        <v>1.6628333333333334</v>
      </c>
      <c r="Y162" s="24">
        <f t="shared" si="105"/>
        <v>1.3433450000000002</v>
      </c>
      <c r="Z162" s="27">
        <f t="shared" si="106"/>
        <v>-0.31948833333333315</v>
      </c>
      <c r="AA162" s="64">
        <f t="shared" si="107"/>
        <v>-0.38152166666666631</v>
      </c>
      <c r="AC162" s="36">
        <f t="shared" si="90"/>
        <v>-0.14988018671354816</v>
      </c>
      <c r="AD162" s="36">
        <f t="shared" si="98"/>
        <v>-2.16</v>
      </c>
      <c r="AE162" s="49"/>
      <c r="AF162" s="36"/>
      <c r="AG162" s="21"/>
      <c r="AI162" s="23">
        <f t="shared" si="99"/>
        <v>-288.51483344879011</v>
      </c>
      <c r="AJ162" s="23">
        <f t="shared" si="100"/>
        <v>-281.55457115866079</v>
      </c>
      <c r="AK162" s="24">
        <f t="shared" si="111"/>
        <v>0.7719100000000001</v>
      </c>
      <c r="AL162" s="24">
        <f t="shared" si="114"/>
        <v>0.70597223684210519</v>
      </c>
      <c r="AM162" s="24">
        <f t="shared" si="115"/>
        <v>0.90258425355054306</v>
      </c>
      <c r="AN162" s="27">
        <f t="shared" si="116"/>
        <v>0.19661201670843786</v>
      </c>
      <c r="AO162" s="64">
        <f t="shared" si="117"/>
        <v>0.13067425355054296</v>
      </c>
      <c r="AP162" s="21"/>
      <c r="AQ162" s="36">
        <f t="shared" ref="AQ162:AQ181" si="118">SIN((2*PI()*(AJ162+AR162)/125.284721222326)+1.728475865)</f>
        <v>-0.48831966519141645</v>
      </c>
      <c r="AR162" s="36">
        <f t="shared" si="101"/>
        <v>-55.95</v>
      </c>
      <c r="AS162" s="36"/>
      <c r="AT162" s="36"/>
      <c r="AU162" s="21"/>
    </row>
    <row r="163" spans="1:47" ht="15">
      <c r="A163" s="14">
        <v>1957900</v>
      </c>
      <c r="B163" s="12">
        <f t="shared" si="92"/>
        <v>-1957.9</v>
      </c>
      <c r="C163" s="12">
        <f t="shared" si="93"/>
        <v>1.7999999999999545</v>
      </c>
      <c r="D163" s="16">
        <v>0.11429</v>
      </c>
      <c r="G163" s="23">
        <f t="shared" si="103"/>
        <v>-715.41092038538955</v>
      </c>
      <c r="H163" s="23">
        <f t="shared" si="103"/>
        <v>-714.63755790870857</v>
      </c>
      <c r="I163" s="24">
        <f t="shared" si="108"/>
        <v>1.6136999999999999</v>
      </c>
      <c r="J163" s="24">
        <f t="shared" si="109"/>
        <v>1.2367866666666665</v>
      </c>
      <c r="K163" s="24">
        <f t="shared" si="110"/>
        <v>1.093018888888889</v>
      </c>
      <c r="L163" s="65">
        <f t="shared" si="112"/>
        <v>-0.14376777777777749</v>
      </c>
      <c r="M163" s="18">
        <f t="shared" si="113"/>
        <v>-0.52068111111111093</v>
      </c>
      <c r="N163" s="21"/>
      <c r="O163" s="36">
        <f t="shared" si="89"/>
        <v>6.0178022643026602E-2</v>
      </c>
      <c r="P163" s="36">
        <f t="shared" si="95"/>
        <v>-1.8</v>
      </c>
      <c r="Q163" s="38"/>
      <c r="R163" s="36"/>
      <c r="S163" s="21"/>
      <c r="U163" s="23">
        <f t="shared" si="96"/>
        <v>-1513.5209959561871</v>
      </c>
      <c r="V163" s="23">
        <f t="shared" si="97"/>
        <v>-1511.2009085261438</v>
      </c>
      <c r="W163" s="24">
        <f t="shared" si="102"/>
        <v>1.3358333333333334</v>
      </c>
      <c r="X163" s="24">
        <f t="shared" si="104"/>
        <v>1.5154500000000002</v>
      </c>
      <c r="Y163" s="24">
        <f t="shared" si="105"/>
        <v>1.3175114814814817</v>
      </c>
      <c r="Z163" s="27">
        <f t="shared" si="106"/>
        <v>-0.19793851851851851</v>
      </c>
      <c r="AA163" s="64">
        <f t="shared" si="107"/>
        <v>-1.8321851851851756E-2</v>
      </c>
      <c r="AC163" s="36">
        <f t="shared" si="90"/>
        <v>0.52071190395845313</v>
      </c>
      <c r="AD163" s="36">
        <f t="shared" si="98"/>
        <v>-2.16</v>
      </c>
      <c r="AE163" s="49"/>
      <c r="AF163" s="36"/>
      <c r="AG163" s="21"/>
      <c r="AI163" s="23">
        <f t="shared" si="99"/>
        <v>-274.5943088685317</v>
      </c>
      <c r="AJ163" s="23">
        <f t="shared" si="100"/>
        <v>-267.63404657840238</v>
      </c>
      <c r="AK163" s="24">
        <f t="shared" si="111"/>
        <v>0.56867250000000003</v>
      </c>
      <c r="AL163" s="24">
        <f t="shared" si="114"/>
        <v>0.71045461111111108</v>
      </c>
      <c r="AM163" s="24">
        <f t="shared" si="115"/>
        <v>0.87618833291562248</v>
      </c>
      <c r="AN163" s="27">
        <f t="shared" si="116"/>
        <v>0.1657337218045114</v>
      </c>
      <c r="AO163" s="64">
        <f t="shared" si="117"/>
        <v>0.30751583291562246</v>
      </c>
      <c r="AP163" s="21"/>
      <c r="AQ163" s="36">
        <f t="shared" si="118"/>
        <v>-0.93501270577572049</v>
      </c>
      <c r="AR163" s="36">
        <f t="shared" si="101"/>
        <v>-55.95</v>
      </c>
      <c r="AS163" s="36"/>
      <c r="AT163" s="36"/>
      <c r="AU163" s="21"/>
    </row>
    <row r="164" spans="1:47" ht="15">
      <c r="A164" s="14">
        <v>1955900</v>
      </c>
      <c r="B164" s="12">
        <f t="shared" si="92"/>
        <v>-1955.9</v>
      </c>
      <c r="C164" s="12">
        <f t="shared" si="93"/>
        <v>2</v>
      </c>
      <c r="D164" s="16">
        <v>0.27696999999999999</v>
      </c>
      <c r="G164" s="23">
        <f t="shared" ref="G164:H179" si="119">G163 + 1.54672495336205</f>
        <v>-713.86419543202749</v>
      </c>
      <c r="H164" s="23">
        <f t="shared" si="119"/>
        <v>-713.09083295534651</v>
      </c>
      <c r="I164" s="24">
        <f t="shared" si="108"/>
        <v>1.1188</v>
      </c>
      <c r="J164" s="24">
        <f t="shared" si="109"/>
        <v>1.3373999999999999</v>
      </c>
      <c r="K164" s="24">
        <f t="shared" si="110"/>
        <v>1.1612944444444446</v>
      </c>
      <c r="L164" s="65">
        <f t="shared" si="112"/>
        <v>-0.17610555555555529</v>
      </c>
      <c r="M164" s="18">
        <f t="shared" si="113"/>
        <v>4.2494444444444612E-2</v>
      </c>
      <c r="N164" s="21"/>
      <c r="O164" s="36">
        <f t="shared" si="89"/>
        <v>0.68772170016021361</v>
      </c>
      <c r="P164" s="36">
        <f t="shared" si="95"/>
        <v>-1.8</v>
      </c>
      <c r="Q164" s="38"/>
      <c r="R164" s="36"/>
      <c r="S164" s="21"/>
      <c r="U164" s="23">
        <f t="shared" si="96"/>
        <v>-1508.880821096101</v>
      </c>
      <c r="V164" s="23">
        <f t="shared" si="97"/>
        <v>-1506.5607336660578</v>
      </c>
      <c r="W164" s="24">
        <f t="shared" si="102"/>
        <v>1.4856500000000001</v>
      </c>
      <c r="X164" s="24">
        <f t="shared" si="104"/>
        <v>1.3340744444444443</v>
      </c>
      <c r="Y164" s="24">
        <f t="shared" si="105"/>
        <v>1.2935735185185187</v>
      </c>
      <c r="Z164" s="27">
        <f t="shared" si="106"/>
        <v>-4.050092592592569E-2</v>
      </c>
      <c r="AA164" s="64">
        <f t="shared" si="107"/>
        <v>-0.19207648148148149</v>
      </c>
      <c r="AC164" s="36">
        <f t="shared" si="90"/>
        <v>0.94765710770008216</v>
      </c>
      <c r="AD164" s="36">
        <f t="shared" si="98"/>
        <v>-2.16</v>
      </c>
      <c r="AE164" s="49"/>
      <c r="AF164" s="36"/>
      <c r="AG164" s="21"/>
      <c r="AI164" s="23">
        <f t="shared" si="99"/>
        <v>-260.67378428827328</v>
      </c>
      <c r="AJ164" s="23">
        <f t="shared" si="100"/>
        <v>-253.71352199814399</v>
      </c>
      <c r="AK164" s="24">
        <f t="shared" si="111"/>
        <v>0.79078133333333334</v>
      </c>
      <c r="AL164" s="24">
        <f t="shared" si="114"/>
        <v>0.86072905555555546</v>
      </c>
      <c r="AM164" s="24">
        <f t="shared" si="115"/>
        <v>0.85992312656641612</v>
      </c>
      <c r="AN164" s="27">
        <f t="shared" si="116"/>
        <v>-8.059289891393373E-4</v>
      </c>
      <c r="AO164" s="64">
        <f t="shared" si="117"/>
        <v>6.9141793233082782E-2</v>
      </c>
      <c r="AP164" s="21"/>
      <c r="AQ164" s="36">
        <f t="shared" si="118"/>
        <v>-0.94420290981884636</v>
      </c>
      <c r="AR164" s="36">
        <f t="shared" si="101"/>
        <v>-55.95</v>
      </c>
      <c r="AS164" s="36"/>
      <c r="AT164" s="36"/>
      <c r="AU164" s="21"/>
    </row>
    <row r="165" spans="1:47" ht="15">
      <c r="A165" s="14">
        <v>1953900</v>
      </c>
      <c r="B165" s="12">
        <f t="shared" si="92"/>
        <v>-1953.9</v>
      </c>
      <c r="C165" s="12">
        <f t="shared" si="93"/>
        <v>2</v>
      </c>
      <c r="D165" s="16">
        <v>0.86828000000000005</v>
      </c>
      <c r="G165" s="23">
        <f t="shared" si="119"/>
        <v>-712.31747047866543</v>
      </c>
      <c r="H165" s="23">
        <f t="shared" si="119"/>
        <v>-711.54410800198445</v>
      </c>
      <c r="I165" s="24">
        <f t="shared" si="108"/>
        <v>1.2797000000000001</v>
      </c>
      <c r="J165" s="24">
        <f t="shared" si="109"/>
        <v>1.1659333333333335</v>
      </c>
      <c r="K165" s="24">
        <f t="shared" si="110"/>
        <v>1.1877499999999999</v>
      </c>
      <c r="L165" s="65">
        <f t="shared" si="112"/>
        <v>2.1816666666666373E-2</v>
      </c>
      <c r="M165" s="18">
        <f t="shared" si="113"/>
        <v>-9.1950000000000198E-2</v>
      </c>
      <c r="N165" s="21"/>
      <c r="O165" s="36">
        <f t="shared" si="89"/>
        <v>0.9934727509971284</v>
      </c>
      <c r="P165" s="36">
        <f t="shared" si="95"/>
        <v>-1.8</v>
      </c>
      <c r="Q165" s="38"/>
      <c r="R165" s="36"/>
      <c r="S165" s="21"/>
      <c r="U165" s="23">
        <f t="shared" si="96"/>
        <v>-1504.240646236015</v>
      </c>
      <c r="V165" s="23">
        <f t="shared" si="97"/>
        <v>-1501.9205588059717</v>
      </c>
      <c r="W165" s="24">
        <f t="shared" si="102"/>
        <v>1.1807399999999999</v>
      </c>
      <c r="X165" s="24">
        <f t="shared" si="104"/>
        <v>1.2166349999999999</v>
      </c>
      <c r="Y165" s="24">
        <f t="shared" si="105"/>
        <v>1.1915516666666668</v>
      </c>
      <c r="Z165" s="27">
        <f t="shared" si="106"/>
        <v>-2.5083333333333124E-2</v>
      </c>
      <c r="AA165" s="64">
        <f t="shared" si="107"/>
        <v>1.0811666666666886E-2</v>
      </c>
      <c r="AC165" s="36">
        <f t="shared" si="90"/>
        <v>0.93118301871325648</v>
      </c>
      <c r="AD165" s="36">
        <f t="shared" si="98"/>
        <v>-2.16</v>
      </c>
      <c r="AE165" s="49"/>
      <c r="AF165" s="36"/>
      <c r="AG165" s="21"/>
      <c r="AI165" s="23">
        <f t="shared" si="99"/>
        <v>-246.75325970801489</v>
      </c>
      <c r="AJ165" s="23">
        <f t="shared" si="100"/>
        <v>-239.7929974178856</v>
      </c>
      <c r="AK165" s="24">
        <f t="shared" si="111"/>
        <v>1.2227333333333332</v>
      </c>
      <c r="AL165" s="24">
        <f t="shared" si="114"/>
        <v>1.0437617936507937</v>
      </c>
      <c r="AM165" s="24">
        <f t="shared" si="115"/>
        <v>0.8089711027568921</v>
      </c>
      <c r="AN165" s="27">
        <f t="shared" si="116"/>
        <v>-0.23479069089390159</v>
      </c>
      <c r="AO165" s="64">
        <f t="shared" si="117"/>
        <v>-0.41376223057644113</v>
      </c>
      <c r="AP165" s="21"/>
      <c r="AQ165" s="36">
        <f t="shared" si="118"/>
        <v>-0.51159007871127637</v>
      </c>
      <c r="AR165" s="36">
        <f t="shared" si="101"/>
        <v>-55.95</v>
      </c>
      <c r="AS165" s="36"/>
      <c r="AT165" s="36"/>
      <c r="AU165" s="21"/>
    </row>
    <row r="166" spans="1:47" ht="15">
      <c r="A166" s="14">
        <v>1951900</v>
      </c>
      <c r="B166" s="12">
        <f t="shared" si="92"/>
        <v>-1951.9</v>
      </c>
      <c r="C166" s="12">
        <f t="shared" si="93"/>
        <v>2</v>
      </c>
      <c r="D166" s="16">
        <v>0.83801999999999999</v>
      </c>
      <c r="G166" s="23">
        <f t="shared" si="119"/>
        <v>-710.77074552530337</v>
      </c>
      <c r="H166" s="23">
        <f t="shared" si="119"/>
        <v>-709.9973830486224</v>
      </c>
      <c r="I166" s="24">
        <f t="shared" si="108"/>
        <v>1.0992999999999999</v>
      </c>
      <c r="J166" s="24">
        <f t="shared" si="109"/>
        <v>1.1734666666666667</v>
      </c>
      <c r="K166" s="24">
        <f t="shared" si="110"/>
        <v>1.2342955555555555</v>
      </c>
      <c r="L166" s="65">
        <f t="shared" si="112"/>
        <v>6.0828888888888821E-2</v>
      </c>
      <c r="M166" s="18">
        <f t="shared" si="113"/>
        <v>0.13499555555555554</v>
      </c>
      <c r="N166" s="21"/>
      <c r="O166" s="36">
        <f t="shared" si="89"/>
        <v>0.83436686042271302</v>
      </c>
      <c r="P166" s="36">
        <f t="shared" si="95"/>
        <v>-1.8</v>
      </c>
      <c r="Q166" s="38"/>
      <c r="R166" s="36"/>
      <c r="S166" s="21"/>
      <c r="U166" s="23">
        <f t="shared" si="96"/>
        <v>-1499.6004713759289</v>
      </c>
      <c r="V166" s="23">
        <f t="shared" si="97"/>
        <v>-1497.2803839458857</v>
      </c>
      <c r="W166" s="24">
        <f t="shared" si="102"/>
        <v>0.98351499999999992</v>
      </c>
      <c r="X166" s="24">
        <f t="shared" si="104"/>
        <v>1.03304</v>
      </c>
      <c r="Y166" s="24">
        <f t="shared" si="105"/>
        <v>1.0481694444444445</v>
      </c>
      <c r="Z166" s="27">
        <f t="shared" si="106"/>
        <v>1.5129444444444529E-2</v>
      </c>
      <c r="AA166" s="64">
        <f t="shared" si="107"/>
        <v>6.465444444444457E-2</v>
      </c>
      <c r="AC166" s="36">
        <f t="shared" si="90"/>
        <v>0.47899804632404258</v>
      </c>
      <c r="AD166" s="36">
        <f t="shared" si="98"/>
        <v>-2.16</v>
      </c>
      <c r="AE166" s="49"/>
      <c r="AF166" s="36"/>
      <c r="AG166" s="21"/>
      <c r="AI166" s="23">
        <f t="shared" si="99"/>
        <v>-232.83273512775651</v>
      </c>
      <c r="AJ166" s="23">
        <f t="shared" si="100"/>
        <v>-225.87247283762721</v>
      </c>
      <c r="AK166" s="24">
        <f t="shared" si="111"/>
        <v>1.1177707142857143</v>
      </c>
      <c r="AL166" s="24">
        <f t="shared" si="114"/>
        <v>1.0439216825396824</v>
      </c>
      <c r="AM166" s="24">
        <f t="shared" si="115"/>
        <v>0.80956322751322751</v>
      </c>
      <c r="AN166" s="27">
        <f t="shared" si="116"/>
        <v>-0.23435845502645491</v>
      </c>
      <c r="AO166" s="64">
        <f t="shared" si="117"/>
        <v>-0.30820748677248677</v>
      </c>
      <c r="AP166" s="21"/>
      <c r="AQ166" s="36">
        <f t="shared" si="118"/>
        <v>0.16040143591569528</v>
      </c>
      <c r="AR166" s="36">
        <f t="shared" si="101"/>
        <v>-55.95</v>
      </c>
    </row>
    <row r="167" spans="1:47" ht="15">
      <c r="A167" s="14">
        <v>1949800</v>
      </c>
      <c r="B167" s="12">
        <f t="shared" si="92"/>
        <v>-1949.8</v>
      </c>
      <c r="C167" s="12">
        <f t="shared" si="93"/>
        <v>2.1000000000001364</v>
      </c>
      <c r="D167" s="16">
        <v>0.60013000000000005</v>
      </c>
      <c r="G167" s="23">
        <f t="shared" si="119"/>
        <v>-709.22402057194131</v>
      </c>
      <c r="H167" s="23">
        <f t="shared" si="119"/>
        <v>-708.45065809526034</v>
      </c>
      <c r="I167" s="24">
        <f t="shared" si="108"/>
        <v>1.1414</v>
      </c>
      <c r="J167" s="24">
        <f t="shared" si="109"/>
        <v>1.1843666666666666</v>
      </c>
      <c r="K167" s="24">
        <f t="shared" si="110"/>
        <v>1.2790888888888889</v>
      </c>
      <c r="L167" s="65">
        <f t="shared" si="112"/>
        <v>9.4722222222222374E-2</v>
      </c>
      <c r="M167" s="18">
        <f t="shared" si="113"/>
        <v>0.13768888888888897</v>
      </c>
      <c r="N167" s="21"/>
      <c r="O167" s="36">
        <f t="shared" si="89"/>
        <v>0.28485144290172781</v>
      </c>
      <c r="P167" s="36">
        <f t="shared" si="95"/>
        <v>-1.8</v>
      </c>
      <c r="Q167" s="38"/>
      <c r="R167" s="36"/>
      <c r="S167" s="21"/>
      <c r="U167" s="23">
        <f t="shared" si="96"/>
        <v>-1494.9602965158429</v>
      </c>
      <c r="V167" s="23">
        <f t="shared" si="97"/>
        <v>-1492.6402090857996</v>
      </c>
      <c r="W167" s="24">
        <f t="shared" si="102"/>
        <v>0.93486500000000006</v>
      </c>
      <c r="X167" s="24">
        <f t="shared" si="104"/>
        <v>0.877135</v>
      </c>
      <c r="Y167" s="24">
        <f t="shared" si="105"/>
        <v>0.94567037037037038</v>
      </c>
      <c r="Z167" s="27">
        <f t="shared" si="106"/>
        <v>6.8535370370370385E-2</v>
      </c>
      <c r="AA167" s="64">
        <f t="shared" si="107"/>
        <v>1.0805370370370326E-2</v>
      </c>
      <c r="AC167" s="36">
        <f t="shared" si="90"/>
        <v>-0.19731543541052612</v>
      </c>
      <c r="AD167" s="36">
        <f t="shared" si="98"/>
        <v>-2.16</v>
      </c>
      <c r="AE167" s="49"/>
      <c r="AF167" s="36"/>
      <c r="AG167" s="21"/>
      <c r="AI167" s="23">
        <f t="shared" si="99"/>
        <v>-218.91221054749812</v>
      </c>
      <c r="AJ167" s="23">
        <f t="shared" si="100"/>
        <v>-211.95194825736883</v>
      </c>
      <c r="AK167" s="24">
        <f t="shared" si="111"/>
        <v>0.7912610000000001</v>
      </c>
      <c r="AL167" s="24">
        <f t="shared" si="114"/>
        <v>0.93624923809523819</v>
      </c>
      <c r="AM167" s="24">
        <f t="shared" si="115"/>
        <v>0.82245410052910062</v>
      </c>
      <c r="AN167" s="27">
        <f t="shared" si="116"/>
        <v>-0.11379513756613757</v>
      </c>
      <c r="AO167" s="64">
        <f t="shared" si="117"/>
        <v>3.1193100529100515E-2</v>
      </c>
      <c r="AP167" s="21"/>
      <c r="AQ167" s="36">
        <f t="shared" si="118"/>
        <v>0.7573393360143249</v>
      </c>
      <c r="AR167" s="36">
        <f t="shared" si="101"/>
        <v>-55.95</v>
      </c>
    </row>
    <row r="168" spans="1:47" ht="15">
      <c r="A168" s="14">
        <v>1947700</v>
      </c>
      <c r="B168" s="12">
        <f t="shared" si="92"/>
        <v>-1947.7</v>
      </c>
      <c r="C168" s="12">
        <f t="shared" si="93"/>
        <v>2.0999999999999091</v>
      </c>
      <c r="D168" s="16">
        <v>0.98290999999999995</v>
      </c>
      <c r="G168" s="23">
        <f t="shared" si="119"/>
        <v>-707.67729561857925</v>
      </c>
      <c r="H168" s="23">
        <f t="shared" si="119"/>
        <v>-706.90393314189828</v>
      </c>
      <c r="I168" s="24">
        <f t="shared" si="108"/>
        <v>1.3124</v>
      </c>
      <c r="J168" s="24">
        <f t="shared" si="109"/>
        <v>1.2689333333333332</v>
      </c>
      <c r="K168" s="24">
        <f t="shared" si="110"/>
        <v>1.2254666666666667</v>
      </c>
      <c r="L168" s="65">
        <f t="shared" si="112"/>
        <v>-4.3466666666666542E-2</v>
      </c>
      <c r="M168" s="18">
        <f t="shared" si="113"/>
        <v>-8.6933333333333307E-2</v>
      </c>
      <c r="N168" s="21"/>
      <c r="O168" s="36">
        <f t="shared" si="89"/>
        <v>-0.39794913052414549</v>
      </c>
      <c r="P168" s="36">
        <f t="shared" si="95"/>
        <v>-1.8</v>
      </c>
      <c r="Q168" s="38"/>
      <c r="R168" s="36"/>
      <c r="S168" s="21"/>
      <c r="U168" s="23">
        <f t="shared" si="96"/>
        <v>-1490.3201216557568</v>
      </c>
      <c r="V168" s="23">
        <f t="shared" si="97"/>
        <v>-1488.0000342257135</v>
      </c>
      <c r="W168" s="24">
        <f t="shared" si="102"/>
        <v>0.71302500000000002</v>
      </c>
      <c r="X168" s="24">
        <f t="shared" si="104"/>
        <v>0.69518666666666673</v>
      </c>
      <c r="Y168" s="24">
        <f t="shared" si="105"/>
        <v>0.8591700000000001</v>
      </c>
      <c r="Z168" s="27">
        <f t="shared" si="106"/>
        <v>0.16398333333333337</v>
      </c>
      <c r="AA168" s="64">
        <f t="shared" si="107"/>
        <v>0.14614500000000008</v>
      </c>
      <c r="AC168" s="36">
        <f t="shared" si="90"/>
        <v>-0.78130283199969175</v>
      </c>
      <c r="AD168" s="36">
        <f t="shared" si="98"/>
        <v>-2.16</v>
      </c>
      <c r="AE168" s="49"/>
      <c r="AF168" s="36"/>
      <c r="AG168" s="21"/>
      <c r="AI168" s="23">
        <f t="shared" si="99"/>
        <v>-204.99168596723973</v>
      </c>
      <c r="AJ168" s="23">
        <f t="shared" si="100"/>
        <v>-198.03142367711044</v>
      </c>
      <c r="AK168" s="24">
        <f t="shared" si="111"/>
        <v>0.89971600000000007</v>
      </c>
      <c r="AL168" s="24">
        <f t="shared" si="114"/>
        <v>0.67717927777777787</v>
      </c>
      <c r="AM168" s="24">
        <f t="shared" si="115"/>
        <v>0.85527953262786605</v>
      </c>
      <c r="AN168" s="27">
        <f t="shared" si="116"/>
        <v>0.17810025485008818</v>
      </c>
      <c r="AO168" s="64">
        <f t="shared" si="117"/>
        <v>-4.4436467372134025E-2</v>
      </c>
      <c r="AP168" s="21"/>
      <c r="AQ168" s="36">
        <f t="shared" si="118"/>
        <v>0.99990974390268739</v>
      </c>
      <c r="AR168" s="36">
        <f t="shared" si="101"/>
        <v>-55.95</v>
      </c>
    </row>
    <row r="169" spans="1:47" ht="15">
      <c r="A169" s="14">
        <v>1945800</v>
      </c>
      <c r="B169" s="12">
        <f t="shared" si="92"/>
        <v>-1945.8</v>
      </c>
      <c r="C169" s="12">
        <f t="shared" si="93"/>
        <v>1.9000000000000909</v>
      </c>
      <c r="D169" s="16">
        <v>0.97484999999999999</v>
      </c>
      <c r="G169" s="23">
        <f t="shared" si="119"/>
        <v>-706.13057066521719</v>
      </c>
      <c r="H169" s="23">
        <f t="shared" si="119"/>
        <v>-705.35720818853622</v>
      </c>
      <c r="I169" s="24">
        <f t="shared" si="108"/>
        <v>1.353</v>
      </c>
      <c r="J169" s="24">
        <f t="shared" si="109"/>
        <v>1.2926333333333333</v>
      </c>
      <c r="K169" s="24">
        <f t="shared" si="110"/>
        <v>1.2143555555555556</v>
      </c>
      <c r="L169" s="65">
        <f t="shared" si="112"/>
        <v>-7.8277777777777668E-2</v>
      </c>
      <c r="M169" s="18">
        <f t="shared" si="113"/>
        <v>-0.13864444444444435</v>
      </c>
      <c r="N169" s="21"/>
      <c r="O169" s="36">
        <f t="shared" si="89"/>
        <v>-0.89454488306575664</v>
      </c>
      <c r="P169" s="36">
        <f t="shared" si="95"/>
        <v>-1.8</v>
      </c>
      <c r="Q169" s="38"/>
      <c r="R169" s="36"/>
      <c r="S169" s="21"/>
      <c r="U169" s="23">
        <f t="shared" si="96"/>
        <v>-1485.6799467956707</v>
      </c>
      <c r="V169" s="23">
        <f t="shared" si="97"/>
        <v>-1483.3598593656275</v>
      </c>
      <c r="W169" s="24">
        <f t="shared" si="102"/>
        <v>0.43767</v>
      </c>
      <c r="X169" s="24">
        <f t="shared" si="104"/>
        <v>0.59601833333333332</v>
      </c>
      <c r="Y169" s="24">
        <f t="shared" si="105"/>
        <v>0.77494000000000007</v>
      </c>
      <c r="Z169" s="27">
        <f t="shared" si="106"/>
        <v>0.17892166666666676</v>
      </c>
      <c r="AA169" s="64">
        <f t="shared" si="107"/>
        <v>0.33727000000000007</v>
      </c>
      <c r="AC169" s="36">
        <f t="shared" si="90"/>
        <v>-0.99970995028245835</v>
      </c>
      <c r="AD169" s="36">
        <f t="shared" si="98"/>
        <v>-2.16</v>
      </c>
      <c r="AE169" s="49"/>
      <c r="AF169" s="36"/>
      <c r="AG169" s="21"/>
      <c r="AI169" s="23">
        <f t="shared" si="99"/>
        <v>-191.07116138698134</v>
      </c>
      <c r="AJ169" s="23">
        <f t="shared" si="100"/>
        <v>-184.11089909685205</v>
      </c>
      <c r="AK169" s="24">
        <f t="shared" si="111"/>
        <v>0.34056083333333337</v>
      </c>
      <c r="AL169" s="24">
        <f t="shared" si="114"/>
        <v>0.67431338888888881</v>
      </c>
      <c r="AM169" s="24">
        <f t="shared" si="115"/>
        <v>0.89783210670194002</v>
      </c>
      <c r="AN169" s="27">
        <f t="shared" si="116"/>
        <v>0.22351871781305122</v>
      </c>
      <c r="AO169" s="64">
        <f t="shared" si="117"/>
        <v>0.55727127336860671</v>
      </c>
      <c r="AP169" s="21"/>
      <c r="AQ169" s="36">
        <f t="shared" si="118"/>
        <v>0.7746112698600256</v>
      </c>
      <c r="AR169" s="36">
        <f t="shared" si="101"/>
        <v>-55.95</v>
      </c>
    </row>
    <row r="170" spans="1:47" ht="15">
      <c r="A170" s="14">
        <v>1943700</v>
      </c>
      <c r="B170" s="12">
        <f t="shared" si="92"/>
        <v>-1943.7</v>
      </c>
      <c r="C170" s="12">
        <f t="shared" si="93"/>
        <v>2.0999999999999091</v>
      </c>
      <c r="D170" s="16">
        <v>1.5012000000000001</v>
      </c>
      <c r="G170" s="23">
        <f t="shared" si="119"/>
        <v>-704.58384571185513</v>
      </c>
      <c r="H170" s="23">
        <f t="shared" si="119"/>
        <v>-703.81048323517416</v>
      </c>
      <c r="I170" s="24">
        <f t="shared" si="108"/>
        <v>1.2124999999999999</v>
      </c>
      <c r="J170" s="24">
        <f t="shared" si="109"/>
        <v>1.3155000000000001</v>
      </c>
      <c r="K170" s="24">
        <f t="shared" si="110"/>
        <v>1.1797511111111112</v>
      </c>
      <c r="L170" s="65">
        <f t="shared" si="112"/>
        <v>-0.13574888888888892</v>
      </c>
      <c r="M170" s="18">
        <f t="shared" si="113"/>
        <v>-3.2748888888888716E-2</v>
      </c>
      <c r="N170" s="21"/>
      <c r="O170" s="36">
        <f t="shared" si="89"/>
        <v>-0.9725731430619885</v>
      </c>
      <c r="P170" s="36">
        <f t="shared" si="95"/>
        <v>-1.8</v>
      </c>
      <c r="Q170" s="38"/>
      <c r="R170" s="36"/>
      <c r="S170" s="21"/>
      <c r="U170" s="23">
        <f t="shared" si="96"/>
        <v>-1481.0397719355847</v>
      </c>
      <c r="V170" s="23">
        <f t="shared" si="97"/>
        <v>-1478.7196845055414</v>
      </c>
      <c r="W170" s="24">
        <f t="shared" si="102"/>
        <v>0.63736000000000004</v>
      </c>
      <c r="X170" s="24">
        <f t="shared" si="104"/>
        <v>0.6258016666666667</v>
      </c>
      <c r="Y170" s="24">
        <f t="shared" si="105"/>
        <v>0.73804222222222227</v>
      </c>
      <c r="Z170" s="27">
        <f t="shared" si="106"/>
        <v>0.11224055555555557</v>
      </c>
      <c r="AA170" s="64">
        <f t="shared" si="107"/>
        <v>0.10068222222222223</v>
      </c>
      <c r="AC170" s="36">
        <f t="shared" si="90"/>
        <v>-0.75034167228958049</v>
      </c>
      <c r="AD170" s="36">
        <f t="shared" si="98"/>
        <v>-2.16</v>
      </c>
      <c r="AE170" s="49"/>
      <c r="AF170" s="36"/>
      <c r="AG170" s="21"/>
      <c r="AI170" s="23">
        <f t="shared" si="99"/>
        <v>-177.15063680672296</v>
      </c>
      <c r="AJ170" s="23">
        <f t="shared" si="100"/>
        <v>-170.19037451659366</v>
      </c>
      <c r="AK170" s="24">
        <f t="shared" si="111"/>
        <v>0.78266333333333327</v>
      </c>
      <c r="AL170" s="24">
        <f t="shared" si="114"/>
        <v>0.6703840079365081</v>
      </c>
      <c r="AM170" s="24">
        <f t="shared" si="115"/>
        <v>0.83364091761811954</v>
      </c>
      <c r="AN170" s="27">
        <f t="shared" si="116"/>
        <v>0.16325690968161144</v>
      </c>
      <c r="AO170" s="64">
        <f t="shared" si="117"/>
        <v>5.097758428478627E-2</v>
      </c>
      <c r="AP170" s="21"/>
      <c r="AQ170" s="36">
        <f t="shared" si="118"/>
        <v>0.18686357380453406</v>
      </c>
      <c r="AR170" s="36">
        <f t="shared" si="101"/>
        <v>-55.95</v>
      </c>
    </row>
    <row r="171" spans="1:47" ht="15">
      <c r="A171" s="14">
        <v>1941700</v>
      </c>
      <c r="B171" s="12">
        <f t="shared" si="92"/>
        <v>-1941.7</v>
      </c>
      <c r="C171" s="12">
        <f t="shared" si="93"/>
        <v>2</v>
      </c>
      <c r="D171" s="16">
        <v>1.3903000000000001</v>
      </c>
      <c r="G171" s="23">
        <f t="shared" si="119"/>
        <v>-703.03712075849307</v>
      </c>
      <c r="H171" s="23">
        <f t="shared" si="119"/>
        <v>-702.2637582818121</v>
      </c>
      <c r="I171" s="24">
        <f t="shared" si="108"/>
        <v>1.381</v>
      </c>
      <c r="J171" s="24">
        <f t="shared" si="109"/>
        <v>1.2415333333333332</v>
      </c>
      <c r="K171" s="24">
        <f t="shared" si="110"/>
        <v>1.1541666666666668</v>
      </c>
      <c r="L171" s="65">
        <f t="shared" si="112"/>
        <v>-8.736666666666637E-2</v>
      </c>
      <c r="M171" s="18">
        <f t="shared" si="113"/>
        <v>-0.22683333333333322</v>
      </c>
      <c r="N171" s="21"/>
      <c r="O171" s="36">
        <f t="shared" si="89"/>
        <v>-0.59552362047302698</v>
      </c>
      <c r="P171" s="36">
        <f t="shared" si="95"/>
        <v>-1.8</v>
      </c>
      <c r="Q171" s="38"/>
      <c r="R171" s="36"/>
      <c r="S171" s="21"/>
      <c r="U171" s="23">
        <f t="shared" si="96"/>
        <v>-1476.3995970754986</v>
      </c>
      <c r="V171" s="23">
        <f t="shared" si="97"/>
        <v>-1474.0795096454553</v>
      </c>
      <c r="W171" s="24">
        <f t="shared" si="102"/>
        <v>0.80237500000000006</v>
      </c>
      <c r="X171" s="24">
        <f t="shared" si="104"/>
        <v>0.66568833333333344</v>
      </c>
      <c r="Y171" s="24">
        <f t="shared" si="105"/>
        <v>0.75313333333333332</v>
      </c>
      <c r="Z171" s="27">
        <f t="shared" si="106"/>
        <v>8.7444999999999884E-2</v>
      </c>
      <c r="AA171" s="64">
        <f t="shared" si="107"/>
        <v>-4.9241666666666739E-2</v>
      </c>
      <c r="AC171" s="36">
        <f t="shared" si="90"/>
        <v>-0.14988018671362568</v>
      </c>
      <c r="AD171" s="36">
        <f t="shared" si="98"/>
        <v>-2.16</v>
      </c>
      <c r="AE171" s="49"/>
      <c r="AF171" s="36"/>
      <c r="AG171" s="21"/>
      <c r="AI171" s="23">
        <f t="shared" si="99"/>
        <v>-163.23011222646457</v>
      </c>
      <c r="AJ171" s="23">
        <f t="shared" si="100"/>
        <v>-156.26984993633528</v>
      </c>
      <c r="AK171" s="24">
        <f t="shared" si="111"/>
        <v>0.88792785714285727</v>
      </c>
      <c r="AL171" s="24">
        <f t="shared" si="114"/>
        <v>0.84489752645502636</v>
      </c>
      <c r="AM171" s="24">
        <f t="shared" si="115"/>
        <v>0.78569411310684123</v>
      </c>
      <c r="AN171" s="27">
        <f t="shared" si="116"/>
        <v>-5.920341334818513E-2</v>
      </c>
      <c r="AO171" s="64">
        <f t="shared" si="117"/>
        <v>-0.10223374403601604</v>
      </c>
      <c r="AP171" s="21"/>
      <c r="AQ171" s="36">
        <f t="shared" si="118"/>
        <v>-0.48831966519139608</v>
      </c>
      <c r="AR171" s="36">
        <f t="shared" si="101"/>
        <v>-55.95</v>
      </c>
    </row>
    <row r="172" spans="1:47" ht="15">
      <c r="A172" s="14">
        <v>1939700</v>
      </c>
      <c r="B172" s="12">
        <f t="shared" si="92"/>
        <v>-1939.7</v>
      </c>
      <c r="C172" s="12">
        <f t="shared" si="93"/>
        <v>2</v>
      </c>
      <c r="D172" s="16">
        <v>1.6173999999999999</v>
      </c>
      <c r="G172" s="23">
        <f t="shared" si="119"/>
        <v>-701.49039580513102</v>
      </c>
      <c r="H172" s="23">
        <f t="shared" si="119"/>
        <v>-700.71703332845004</v>
      </c>
      <c r="I172" s="24">
        <f t="shared" si="108"/>
        <v>1.1311</v>
      </c>
      <c r="J172" s="24">
        <f t="shared" si="109"/>
        <v>1.1769666666666667</v>
      </c>
      <c r="K172" s="24">
        <f t="shared" si="110"/>
        <v>1.1128799999999999</v>
      </c>
      <c r="L172" s="65">
        <f t="shared" si="112"/>
        <v>-6.4086666666666847E-2</v>
      </c>
      <c r="M172" s="18">
        <f t="shared" si="113"/>
        <v>-1.8220000000000125E-2</v>
      </c>
      <c r="N172" s="21"/>
      <c r="O172" s="36">
        <f t="shared" si="89"/>
        <v>6.0178022643118556E-2</v>
      </c>
      <c r="P172" s="36">
        <f t="shared" si="95"/>
        <v>-1.8</v>
      </c>
      <c r="Q172" s="38"/>
      <c r="R172" s="36"/>
      <c r="S172" s="21"/>
      <c r="U172" s="23">
        <f t="shared" si="96"/>
        <v>-1471.7594222154125</v>
      </c>
      <c r="V172" s="23">
        <f t="shared" si="97"/>
        <v>-1469.4393347853693</v>
      </c>
      <c r="W172" s="24">
        <f t="shared" si="102"/>
        <v>0.5573300000000001</v>
      </c>
      <c r="X172" s="24">
        <f t="shared" si="104"/>
        <v>0.69576166666666672</v>
      </c>
      <c r="Y172" s="24">
        <f t="shared" si="105"/>
        <v>0.7650216666666666</v>
      </c>
      <c r="Z172" s="27">
        <f t="shared" si="106"/>
        <v>6.9259999999999877E-2</v>
      </c>
      <c r="AA172" s="64">
        <f t="shared" si="107"/>
        <v>0.2076916666666665</v>
      </c>
      <c r="AC172" s="36">
        <f t="shared" si="90"/>
        <v>0.52071190395838618</v>
      </c>
      <c r="AD172" s="36">
        <f t="shared" si="98"/>
        <v>-2.16</v>
      </c>
      <c r="AE172" s="49"/>
      <c r="AF172" s="36"/>
      <c r="AG172" s="21"/>
      <c r="AI172" s="23">
        <f t="shared" si="99"/>
        <v>-149.30958764620618</v>
      </c>
      <c r="AJ172" s="23">
        <f t="shared" si="100"/>
        <v>-142.34932535607689</v>
      </c>
      <c r="AK172" s="24">
        <f t="shared" si="111"/>
        <v>0.86410138888888877</v>
      </c>
      <c r="AL172" s="24">
        <f t="shared" si="114"/>
        <v>0.97526124867724862</v>
      </c>
      <c r="AM172" s="24">
        <f t="shared" si="115"/>
        <v>0.79025242304836174</v>
      </c>
      <c r="AN172" s="27">
        <f t="shared" si="116"/>
        <v>-0.18500882562888687</v>
      </c>
      <c r="AO172" s="64">
        <f t="shared" si="117"/>
        <v>-7.3848965840527026E-2</v>
      </c>
      <c r="AP172" s="21"/>
      <c r="AQ172" s="36">
        <f t="shared" si="118"/>
        <v>-0.93501270577571149</v>
      </c>
      <c r="AR172" s="36">
        <f t="shared" si="101"/>
        <v>-55.95</v>
      </c>
    </row>
    <row r="173" spans="1:47" ht="15">
      <c r="A173" s="14">
        <v>1937700</v>
      </c>
      <c r="B173" s="12">
        <f t="shared" si="92"/>
        <v>-1937.7</v>
      </c>
      <c r="C173" s="12">
        <f t="shared" si="93"/>
        <v>2</v>
      </c>
      <c r="D173" s="16">
        <v>1.383</v>
      </c>
      <c r="G173" s="23">
        <f t="shared" si="119"/>
        <v>-699.94367085176896</v>
      </c>
      <c r="H173" s="23">
        <f t="shared" si="119"/>
        <v>-699.17030837508798</v>
      </c>
      <c r="I173" s="24">
        <f t="shared" si="108"/>
        <v>1.0187999999999999</v>
      </c>
      <c r="J173" s="24">
        <f t="shared" si="109"/>
        <v>1.0393866666666665</v>
      </c>
      <c r="K173" s="24">
        <f t="shared" si="110"/>
        <v>1.0623188888888888</v>
      </c>
      <c r="L173" s="65">
        <f t="shared" si="112"/>
        <v>2.2932222222222354E-2</v>
      </c>
      <c r="M173" s="18">
        <f t="shared" si="113"/>
        <v>4.3518888888888885E-2</v>
      </c>
      <c r="N173" s="21"/>
      <c r="O173" s="36">
        <f t="shared" si="89"/>
        <v>0.68772170016028045</v>
      </c>
      <c r="P173" s="36">
        <f t="shared" si="95"/>
        <v>-1.8</v>
      </c>
      <c r="Q173" s="38"/>
      <c r="R173" s="36"/>
      <c r="S173" s="21"/>
      <c r="U173" s="23">
        <f t="shared" si="96"/>
        <v>-1467.1192473553265</v>
      </c>
      <c r="V173" s="23">
        <f t="shared" si="97"/>
        <v>-1464.7991599252832</v>
      </c>
      <c r="W173" s="24">
        <f t="shared" si="102"/>
        <v>0.72757999999999989</v>
      </c>
      <c r="X173" s="24">
        <f t="shared" si="104"/>
        <v>0.7111900000000001</v>
      </c>
      <c r="Y173" s="24">
        <f t="shared" si="105"/>
        <v>0.79912944444444434</v>
      </c>
      <c r="Z173" s="27">
        <f t="shared" si="106"/>
        <v>8.7939444444444237E-2</v>
      </c>
      <c r="AA173" s="64">
        <f t="shared" si="107"/>
        <v>7.1549444444444443E-2</v>
      </c>
      <c r="AC173" s="36">
        <f t="shared" si="90"/>
        <v>0.94765710770004807</v>
      </c>
      <c r="AD173" s="36">
        <f t="shared" si="98"/>
        <v>-2.16</v>
      </c>
      <c r="AE173" s="49"/>
      <c r="AF173" s="36"/>
      <c r="AG173" s="21"/>
      <c r="AI173" s="23">
        <f t="shared" si="99"/>
        <v>-135.38906306594779</v>
      </c>
      <c r="AJ173" s="23">
        <f t="shared" si="100"/>
        <v>-128.4288007758185</v>
      </c>
      <c r="AK173" s="24">
        <f t="shared" si="111"/>
        <v>1.1737545</v>
      </c>
      <c r="AL173" s="24">
        <f t="shared" si="114"/>
        <v>0.89428950682261199</v>
      </c>
      <c r="AM173" s="24">
        <f t="shared" si="115"/>
        <v>0.79184913011906888</v>
      </c>
      <c r="AN173" s="27">
        <f t="shared" si="116"/>
        <v>-0.10244037670354311</v>
      </c>
      <c r="AO173" s="64">
        <f t="shared" si="117"/>
        <v>-0.38190536988093116</v>
      </c>
      <c r="AP173" s="21"/>
      <c r="AQ173" s="36">
        <f t="shared" si="118"/>
        <v>-0.94420290981885469</v>
      </c>
      <c r="AR173" s="36">
        <f t="shared" si="101"/>
        <v>-55.95</v>
      </c>
    </row>
    <row r="174" spans="1:47" ht="15">
      <c r="A174" s="14">
        <v>1935600</v>
      </c>
      <c r="B174" s="12">
        <f t="shared" si="92"/>
        <v>-1935.6</v>
      </c>
      <c r="C174" s="12">
        <f t="shared" si="93"/>
        <v>2.1000000000001364</v>
      </c>
      <c r="D174" s="16">
        <v>1.4081999999999999</v>
      </c>
      <c r="G174" s="23">
        <f t="shared" si="119"/>
        <v>-698.3969458984069</v>
      </c>
      <c r="H174" s="23">
        <f t="shared" si="119"/>
        <v>-697.62358342172593</v>
      </c>
      <c r="I174" s="24">
        <f t="shared" si="108"/>
        <v>0.96826000000000001</v>
      </c>
      <c r="J174" s="24">
        <f t="shared" si="109"/>
        <v>0.9520333333333334</v>
      </c>
      <c r="K174" s="24">
        <f t="shared" si="110"/>
        <v>1.0032022222222221</v>
      </c>
      <c r="L174" s="65">
        <f t="shared" si="112"/>
        <v>5.1168888888888708E-2</v>
      </c>
      <c r="M174" s="18">
        <f t="shared" si="113"/>
        <v>3.4942222222222097E-2</v>
      </c>
      <c r="N174" s="21"/>
      <c r="O174" s="36">
        <f t="shared" si="89"/>
        <v>0.99347275099713894</v>
      </c>
      <c r="P174" s="36">
        <f t="shared" si="95"/>
        <v>-1.8</v>
      </c>
      <c r="Q174" s="38"/>
      <c r="R174" s="36"/>
      <c r="S174" s="21"/>
      <c r="U174" s="23">
        <f t="shared" si="96"/>
        <v>-1462.4790724952404</v>
      </c>
      <c r="V174" s="23">
        <f t="shared" si="97"/>
        <v>-1460.1589850651972</v>
      </c>
      <c r="W174" s="24">
        <f t="shared" si="102"/>
        <v>0.84866000000000008</v>
      </c>
      <c r="X174" s="24">
        <f t="shared" si="104"/>
        <v>0.89852499999999991</v>
      </c>
      <c r="Y174" s="24">
        <f t="shared" si="105"/>
        <v>0.86743611111111119</v>
      </c>
      <c r="Z174" s="27">
        <f t="shared" si="106"/>
        <v>-3.1088888888888722E-2</v>
      </c>
      <c r="AA174" s="64">
        <f t="shared" si="107"/>
        <v>1.8776111111111105E-2</v>
      </c>
      <c r="AC174" s="36">
        <f t="shared" si="90"/>
        <v>0.93118301871330578</v>
      </c>
      <c r="AD174" s="36">
        <f t="shared" si="98"/>
        <v>-2.16</v>
      </c>
      <c r="AE174" s="49"/>
      <c r="AF174" s="36"/>
      <c r="AG174" s="21"/>
      <c r="AI174" s="23">
        <f t="shared" si="99"/>
        <v>-121.46853848568939</v>
      </c>
      <c r="AJ174" s="23">
        <f t="shared" si="100"/>
        <v>-114.5082761955601</v>
      </c>
      <c r="AK174" s="24">
        <f t="shared" si="111"/>
        <v>0.6450126315789475</v>
      </c>
      <c r="AL174" s="24">
        <f t="shared" si="114"/>
        <v>0.83500553508771935</v>
      </c>
      <c r="AM174" s="24">
        <f t="shared" si="115"/>
        <v>0.85382050094111028</v>
      </c>
      <c r="AN174" s="27">
        <f t="shared" si="116"/>
        <v>1.881496585339093E-2</v>
      </c>
      <c r="AO174" s="64">
        <f t="shared" si="117"/>
        <v>0.20880786936216278</v>
      </c>
      <c r="AP174" s="21"/>
      <c r="AQ174" s="36">
        <f t="shared" si="118"/>
        <v>-0.51159007871129791</v>
      </c>
      <c r="AR174" s="36">
        <f t="shared" si="101"/>
        <v>-55.95</v>
      </c>
    </row>
    <row r="175" spans="1:47" ht="15">
      <c r="A175" s="14">
        <v>1933600</v>
      </c>
      <c r="B175" s="12">
        <f t="shared" si="92"/>
        <v>-1933.6</v>
      </c>
      <c r="C175" s="12">
        <f t="shared" si="93"/>
        <v>2</v>
      </c>
      <c r="D175" s="16">
        <v>1.2585999999999999</v>
      </c>
      <c r="F175" t="s">
        <v>37</v>
      </c>
      <c r="G175" s="23">
        <f t="shared" si="119"/>
        <v>-696.85022094504484</v>
      </c>
      <c r="H175" s="23">
        <f t="shared" si="119"/>
        <v>-696.07685846836387</v>
      </c>
      <c r="I175" s="24">
        <f>(I174+I176)/2</f>
        <v>0.86904000000000003</v>
      </c>
      <c r="J175" s="24">
        <f t="shared" si="109"/>
        <v>0.86904000000000003</v>
      </c>
      <c r="K175" s="24">
        <f t="shared" si="110"/>
        <v>0.95433555555555549</v>
      </c>
      <c r="L175" s="65">
        <f t="shared" si="112"/>
        <v>8.5295555555555458E-2</v>
      </c>
      <c r="M175" s="18">
        <f t="shared" si="113"/>
        <v>8.5295555555555458E-2</v>
      </c>
      <c r="N175" s="21"/>
      <c r="O175" s="36">
        <f t="shared" si="89"/>
        <v>0.83436686042269359</v>
      </c>
      <c r="P175" s="36">
        <f t="shared" si="95"/>
        <v>-1.8</v>
      </c>
      <c r="Q175" s="38"/>
      <c r="R175" s="36"/>
      <c r="S175" s="21"/>
      <c r="U175" s="23">
        <f t="shared" si="96"/>
        <v>-1457.8388976351544</v>
      </c>
      <c r="V175" s="23">
        <f t="shared" si="97"/>
        <v>-1455.5188102051111</v>
      </c>
      <c r="W175" s="24">
        <f t="shared" si="102"/>
        <v>1.119335</v>
      </c>
      <c r="X175" s="24">
        <f t="shared" si="104"/>
        <v>1.003285</v>
      </c>
      <c r="Y175" s="24">
        <f t="shared" si="105"/>
        <v>0.92187388888888888</v>
      </c>
      <c r="Z175" s="27">
        <f t="shared" si="106"/>
        <v>-8.1411111111111101E-2</v>
      </c>
      <c r="AA175" s="64">
        <f t="shared" si="107"/>
        <v>-0.19746111111111109</v>
      </c>
      <c r="AC175" s="36">
        <f t="shared" si="90"/>
        <v>0.47899804632411142</v>
      </c>
      <c r="AD175" s="36">
        <f t="shared" si="98"/>
        <v>-2.16</v>
      </c>
      <c r="AE175" s="49"/>
      <c r="AF175" s="36"/>
      <c r="AG175" s="21"/>
      <c r="AI175" s="23">
        <f t="shared" si="99"/>
        <v>-107.54801390543099</v>
      </c>
      <c r="AJ175" s="23">
        <f t="shared" si="100"/>
        <v>-100.5877516153017</v>
      </c>
      <c r="AK175" s="24">
        <f t="shared" si="111"/>
        <v>0.68624947368421052</v>
      </c>
      <c r="AL175" s="24">
        <f t="shared" si="114"/>
        <v>0.72118263157894746</v>
      </c>
      <c r="AM175" s="24">
        <f t="shared" si="115"/>
        <v>0.85033156996467929</v>
      </c>
      <c r="AN175" s="27">
        <f t="shared" si="116"/>
        <v>0.12914893838573183</v>
      </c>
      <c r="AO175" s="64">
        <f t="shared" si="117"/>
        <v>0.16408209628046877</v>
      </c>
      <c r="AP175" s="21"/>
      <c r="AQ175" s="36">
        <f t="shared" si="118"/>
        <v>0.16040143591567138</v>
      </c>
      <c r="AR175" s="36">
        <f t="shared" si="101"/>
        <v>-55.95</v>
      </c>
    </row>
    <row r="176" spans="1:47" ht="15">
      <c r="A176" s="14">
        <v>1931600</v>
      </c>
      <c r="B176" s="12">
        <f t="shared" si="92"/>
        <v>-1931.6</v>
      </c>
      <c r="C176" s="12">
        <f t="shared" si="93"/>
        <v>2</v>
      </c>
      <c r="D176" s="16">
        <v>0.72931000000000001</v>
      </c>
      <c r="G176" s="23">
        <f t="shared" si="119"/>
        <v>-695.30349599168278</v>
      </c>
      <c r="H176" s="23">
        <f t="shared" si="119"/>
        <v>-694.53013351500181</v>
      </c>
      <c r="I176" s="24">
        <f t="shared" si="108"/>
        <v>0.76981999999999995</v>
      </c>
      <c r="J176" s="24">
        <f t="shared" si="109"/>
        <v>0.83206999999999998</v>
      </c>
      <c r="K176" s="24">
        <f t="shared" si="110"/>
        <v>0.91855777777777781</v>
      </c>
      <c r="L176" s="65">
        <f t="shared" si="112"/>
        <v>8.648777777777783E-2</v>
      </c>
      <c r="M176" s="18">
        <f t="shared" si="113"/>
        <v>0.14873777777777786</v>
      </c>
      <c r="N176" s="21"/>
      <c r="O176" s="36">
        <f t="shared" si="89"/>
        <v>0.28485144290169401</v>
      </c>
      <c r="P176" s="36">
        <f t="shared" si="95"/>
        <v>-1.8</v>
      </c>
      <c r="Q176" s="38"/>
      <c r="R176" s="36"/>
      <c r="S176" s="21"/>
      <c r="U176" s="23">
        <f t="shared" si="96"/>
        <v>-1453.1987227750683</v>
      </c>
      <c r="V176" s="23">
        <f t="shared" si="97"/>
        <v>-1450.878635345025</v>
      </c>
      <c r="W176" s="24">
        <f t="shared" si="102"/>
        <v>1.04186</v>
      </c>
      <c r="X176" s="24">
        <f t="shared" si="104"/>
        <v>1.0603966666666667</v>
      </c>
      <c r="Y176" s="24">
        <f t="shared" si="105"/>
        <v>1.023684074074074</v>
      </c>
      <c r="Z176" s="27">
        <f t="shared" si="106"/>
        <v>-3.671259259259263E-2</v>
      </c>
      <c r="AA176" s="64">
        <f t="shared" si="107"/>
        <v>-1.8175925925925984E-2</v>
      </c>
      <c r="AC176" s="36">
        <f t="shared" si="90"/>
        <v>-0.19731543541039354</v>
      </c>
      <c r="AD176" s="36">
        <f t="shared" si="98"/>
        <v>-2.16</v>
      </c>
      <c r="AE176" s="49"/>
      <c r="AF176" s="36"/>
      <c r="AG176" s="21"/>
      <c r="AI176" s="23">
        <f t="shared" si="99"/>
        <v>-93.62748932517259</v>
      </c>
      <c r="AJ176" s="23">
        <f t="shared" si="100"/>
        <v>-86.667227035043297</v>
      </c>
      <c r="AK176" s="24">
        <f t="shared" si="111"/>
        <v>0.83228578947368426</v>
      </c>
      <c r="AL176" s="24">
        <f t="shared" si="114"/>
        <v>0.8108738755980861</v>
      </c>
      <c r="AM176" s="24">
        <f t="shared" si="115"/>
        <v>0.84336201477826356</v>
      </c>
      <c r="AN176" s="27">
        <f t="shared" si="116"/>
        <v>3.2488139180177456E-2</v>
      </c>
      <c r="AO176" s="64">
        <f t="shared" si="117"/>
        <v>1.1076225304579301E-2</v>
      </c>
      <c r="AP176" s="21"/>
      <c r="AQ176" s="36">
        <f t="shared" si="118"/>
        <v>0.75733933601430958</v>
      </c>
      <c r="AR176" s="36">
        <f t="shared" si="101"/>
        <v>-55.95</v>
      </c>
    </row>
    <row r="177" spans="1:44" ht="15">
      <c r="A177" s="14">
        <v>1929500</v>
      </c>
      <c r="B177" s="12">
        <f t="shared" si="92"/>
        <v>-1929.5</v>
      </c>
      <c r="C177" s="12">
        <f t="shared" si="93"/>
        <v>2.0999999999999091</v>
      </c>
      <c r="D177" s="16">
        <v>0.91285000000000005</v>
      </c>
      <c r="G177" s="23">
        <f t="shared" si="119"/>
        <v>-693.75677103832072</v>
      </c>
      <c r="H177" s="23">
        <f t="shared" si="119"/>
        <v>-692.98340856163975</v>
      </c>
      <c r="I177" s="24">
        <f t="shared" si="108"/>
        <v>0.85734999999999995</v>
      </c>
      <c r="J177" s="24">
        <f t="shared" si="109"/>
        <v>0.81603999999999999</v>
      </c>
      <c r="K177" s="24">
        <f t="shared" si="110"/>
        <v>0.91859111111111114</v>
      </c>
      <c r="L177" s="65">
        <f t="shared" si="112"/>
        <v>0.10255111111111115</v>
      </c>
      <c r="M177" s="18">
        <f t="shared" si="113"/>
        <v>6.1241111111111191E-2</v>
      </c>
      <c r="N177" s="21"/>
      <c r="O177" s="36">
        <f t="shared" si="89"/>
        <v>-0.39794913052412567</v>
      </c>
      <c r="P177" s="36">
        <f t="shared" si="95"/>
        <v>-1.8</v>
      </c>
      <c r="Q177" s="38"/>
      <c r="R177" s="36"/>
      <c r="S177" s="21"/>
      <c r="U177" s="23">
        <f t="shared" si="96"/>
        <v>-1448.5585479149822</v>
      </c>
      <c r="V177" s="23">
        <f t="shared" si="97"/>
        <v>-1446.238460484939</v>
      </c>
      <c r="W177" s="24">
        <f t="shared" si="102"/>
        <v>1.019995</v>
      </c>
      <c r="X177" s="24">
        <f t="shared" si="104"/>
        <v>1.038095</v>
      </c>
      <c r="Y177" s="24">
        <f t="shared" si="105"/>
        <v>1.0898444444444444</v>
      </c>
      <c r="Z177" s="27">
        <f t="shared" si="106"/>
        <v>5.1749444444444404E-2</v>
      </c>
      <c r="AA177" s="64">
        <f t="shared" si="107"/>
        <v>6.9849444444444408E-2</v>
      </c>
      <c r="AC177" s="36">
        <f t="shared" si="90"/>
        <v>-0.78130283199962514</v>
      </c>
      <c r="AD177" s="36">
        <f t="shared" si="98"/>
        <v>-2.16</v>
      </c>
      <c r="AE177" s="49"/>
      <c r="AF177" s="36"/>
      <c r="AG177" s="21"/>
      <c r="AI177" s="23">
        <f t="shared" si="99"/>
        <v>-79.706964744914188</v>
      </c>
      <c r="AJ177" s="23">
        <f t="shared" si="100"/>
        <v>-72.746702454784895</v>
      </c>
      <c r="AK177" s="24">
        <f t="shared" si="111"/>
        <v>0.91408636363636364</v>
      </c>
      <c r="AL177" s="24">
        <f t="shared" si="114"/>
        <v>0.88155844128058503</v>
      </c>
      <c r="AM177" s="24">
        <f t="shared" si="115"/>
        <v>0.89598117669659216</v>
      </c>
      <c r="AN177" s="27">
        <f t="shared" si="116"/>
        <v>1.4422735416007137E-2</v>
      </c>
      <c r="AO177" s="64">
        <f t="shared" si="117"/>
        <v>-1.8105186939771478E-2</v>
      </c>
      <c r="AP177" s="21"/>
      <c r="AQ177" s="36">
        <f t="shared" si="118"/>
        <v>0.99990974390268716</v>
      </c>
      <c r="AR177" s="36">
        <f t="shared" si="101"/>
        <v>-55.95</v>
      </c>
    </row>
    <row r="178" spans="1:44" ht="15">
      <c r="A178" s="14">
        <v>1927500</v>
      </c>
      <c r="B178" s="12">
        <f t="shared" si="92"/>
        <v>-1927.5</v>
      </c>
      <c r="C178" s="12">
        <f t="shared" si="93"/>
        <v>2</v>
      </c>
      <c r="D178" s="16">
        <v>0.94466000000000006</v>
      </c>
      <c r="G178" s="23">
        <f t="shared" si="119"/>
        <v>-692.21004608495866</v>
      </c>
      <c r="H178" s="23">
        <f t="shared" si="119"/>
        <v>-691.43668360827769</v>
      </c>
      <c r="I178" s="24">
        <f t="shared" si="108"/>
        <v>0.82094999999999996</v>
      </c>
      <c r="J178" s="24">
        <f t="shared" si="109"/>
        <v>0.81700000000000006</v>
      </c>
      <c r="K178" s="24">
        <f t="shared" si="110"/>
        <v>0.93508000000000002</v>
      </c>
      <c r="L178" s="65">
        <f t="shared" si="112"/>
        <v>0.11807999999999996</v>
      </c>
      <c r="M178" s="18">
        <f t="shared" si="113"/>
        <v>0.11413000000000006</v>
      </c>
      <c r="N178" s="21"/>
      <c r="O178" s="36">
        <f t="shared" si="89"/>
        <v>-0.89454488306579782</v>
      </c>
      <c r="P178" s="36">
        <f t="shared" si="95"/>
        <v>-1.8</v>
      </c>
      <c r="Q178" s="38"/>
      <c r="R178" s="36"/>
      <c r="S178" s="21"/>
      <c r="U178" s="23">
        <f t="shared" si="96"/>
        <v>-1443.9183730548962</v>
      </c>
      <c r="V178" s="23">
        <f t="shared" si="97"/>
        <v>-1441.5982856248529</v>
      </c>
      <c r="W178" s="24">
        <f t="shared" si="102"/>
        <v>1.05243</v>
      </c>
      <c r="X178" s="24">
        <f t="shared" si="104"/>
        <v>1.0665750000000001</v>
      </c>
      <c r="Y178" s="24">
        <f t="shared" si="105"/>
        <v>1.0917500000000002</v>
      </c>
      <c r="Z178" s="27">
        <f t="shared" si="106"/>
        <v>2.5175000000000169E-2</v>
      </c>
      <c r="AA178" s="64">
        <f t="shared" si="107"/>
        <v>3.9320000000000244E-2</v>
      </c>
      <c r="AC178" s="36">
        <f t="shared" si="90"/>
        <v>-0.99970995028246024</v>
      </c>
      <c r="AD178" s="36">
        <f t="shared" si="98"/>
        <v>-2.16</v>
      </c>
      <c r="AE178" s="49"/>
      <c r="AF178" s="36"/>
      <c r="AG178" s="21"/>
      <c r="AI178" s="23">
        <f t="shared" si="99"/>
        <v>-65.786440164655787</v>
      </c>
      <c r="AJ178" s="63">
        <f t="shared" si="100"/>
        <v>-58.826177874526493</v>
      </c>
      <c r="AK178" s="24">
        <f t="shared" si="111"/>
        <v>0.89830317073170718</v>
      </c>
      <c r="AL178" s="24">
        <f t="shared" si="114"/>
        <v>0.85455082963784179</v>
      </c>
      <c r="AM178" s="24">
        <f t="shared" si="115"/>
        <v>0.88091753090574254</v>
      </c>
      <c r="AN178" s="27">
        <f t="shared" si="116"/>
        <v>2.636670126790075E-2</v>
      </c>
      <c r="AO178" s="64">
        <f t="shared" si="117"/>
        <v>-1.7385639825964638E-2</v>
      </c>
      <c r="AP178" s="21"/>
      <c r="AQ178" s="36">
        <f t="shared" si="118"/>
        <v>0.77461126986004092</v>
      </c>
      <c r="AR178" s="36">
        <f t="shared" si="101"/>
        <v>-55.95</v>
      </c>
    </row>
    <row r="179" spans="1:44" ht="15">
      <c r="A179" s="14">
        <v>1925500</v>
      </c>
      <c r="B179" s="12">
        <f t="shared" si="92"/>
        <v>-1925.5</v>
      </c>
      <c r="C179" s="12">
        <f t="shared" si="93"/>
        <v>2</v>
      </c>
      <c r="D179" s="16">
        <v>1.2975000000000001</v>
      </c>
      <c r="G179" s="23">
        <f t="shared" si="119"/>
        <v>-690.6633211315966</v>
      </c>
      <c r="H179" s="23">
        <f t="shared" si="119"/>
        <v>-689.88995865491563</v>
      </c>
      <c r="I179" s="24">
        <f t="shared" si="108"/>
        <v>0.77270000000000005</v>
      </c>
      <c r="J179" s="24">
        <f t="shared" si="109"/>
        <v>0.88421666666666665</v>
      </c>
      <c r="K179" s="24">
        <f t="shared" si="110"/>
        <v>1.0062066666666667</v>
      </c>
      <c r="L179" s="65">
        <f t="shared" si="112"/>
        <v>0.12199000000000004</v>
      </c>
      <c r="M179" s="18">
        <f t="shared" si="113"/>
        <v>0.23350666666666664</v>
      </c>
      <c r="N179" s="21"/>
      <c r="O179" s="36">
        <f t="shared" si="89"/>
        <v>-0.97257314306198028</v>
      </c>
      <c r="P179" s="36">
        <f t="shared" si="95"/>
        <v>-1.8</v>
      </c>
      <c r="Q179" s="38"/>
      <c r="R179" s="36"/>
      <c r="S179" s="21"/>
      <c r="U179" s="23">
        <f t="shared" si="96"/>
        <v>-1439.2781981948101</v>
      </c>
      <c r="V179" s="23">
        <f t="shared" si="97"/>
        <v>-1436.9581107647668</v>
      </c>
      <c r="W179" s="24">
        <f t="shared" si="102"/>
        <v>1.1273</v>
      </c>
      <c r="X179" s="24">
        <f t="shared" si="104"/>
        <v>1.2994655555555557</v>
      </c>
      <c r="Y179" s="24">
        <f t="shared" si="105"/>
        <v>1.1105562962962963</v>
      </c>
      <c r="Z179" s="27">
        <f t="shared" si="106"/>
        <v>-0.18890925925925939</v>
      </c>
      <c r="AA179" s="64">
        <f t="shared" si="107"/>
        <v>-1.6743703703703705E-2</v>
      </c>
      <c r="AC179" s="36">
        <f t="shared" si="90"/>
        <v>-0.75034167228966986</v>
      </c>
      <c r="AD179" s="36">
        <f t="shared" si="98"/>
        <v>-2.16</v>
      </c>
      <c r="AE179" s="49"/>
      <c r="AF179" s="36"/>
      <c r="AG179" s="21"/>
      <c r="AI179" s="23">
        <f t="shared" si="99"/>
        <v>-51.865915584397385</v>
      </c>
      <c r="AJ179" s="23">
        <f t="shared" si="100"/>
        <v>-44.905653294268092</v>
      </c>
      <c r="AK179" s="24">
        <f t="shared" si="111"/>
        <v>0.75126295454545466</v>
      </c>
      <c r="AL179" s="24"/>
      <c r="AM179" s="24"/>
      <c r="AN179" s="27"/>
      <c r="AO179" s="18"/>
      <c r="AP179" s="21"/>
      <c r="AQ179" s="36">
        <f t="shared" si="118"/>
        <v>0.18686357380455348</v>
      </c>
      <c r="AR179" s="36">
        <f t="shared" si="101"/>
        <v>-55.95</v>
      </c>
    </row>
    <row r="180" spans="1:44" ht="15">
      <c r="A180" s="14">
        <v>1923500</v>
      </c>
      <c r="B180" s="12">
        <f t="shared" si="92"/>
        <v>-1923.5</v>
      </c>
      <c r="C180" s="12">
        <f t="shared" si="93"/>
        <v>2</v>
      </c>
      <c r="D180" s="16">
        <v>1.218</v>
      </c>
      <c r="G180" s="23">
        <f t="shared" ref="G180:H195" si="120">G179 + 1.54672495336205</f>
        <v>-689.11659617823454</v>
      </c>
      <c r="H180" s="23">
        <f t="shared" si="120"/>
        <v>-688.34323370155357</v>
      </c>
      <c r="I180" s="24">
        <f t="shared" si="108"/>
        <v>1.0589999999999999</v>
      </c>
      <c r="J180" s="24">
        <f t="shared" si="109"/>
        <v>0.98769999999999991</v>
      </c>
      <c r="K180" s="24">
        <f t="shared" si="110"/>
        <v>1.0643466666666668</v>
      </c>
      <c r="L180" s="65">
        <f t="shared" si="112"/>
        <v>7.6646666666666863E-2</v>
      </c>
      <c r="M180" s="18">
        <f t="shared" si="113"/>
        <v>5.3466666666668328E-3</v>
      </c>
      <c r="N180" s="21"/>
      <c r="O180" s="36">
        <f t="shared" si="89"/>
        <v>-0.59552362047295293</v>
      </c>
      <c r="P180" s="36">
        <f t="shared" si="95"/>
        <v>-1.8</v>
      </c>
      <c r="Q180" s="38"/>
      <c r="R180" s="36"/>
      <c r="S180" s="21"/>
      <c r="U180" s="23">
        <f t="shared" si="96"/>
        <v>-1434.638023334724</v>
      </c>
      <c r="V180" s="23">
        <f t="shared" si="97"/>
        <v>-1432.3179359046808</v>
      </c>
      <c r="W180" s="24">
        <f t="shared" si="102"/>
        <v>1.7186666666666668</v>
      </c>
      <c r="X180" s="24">
        <f t="shared" si="104"/>
        <v>1.3329133333333332</v>
      </c>
      <c r="Y180" s="24">
        <f t="shared" si="105"/>
        <v>1.111119074074074</v>
      </c>
      <c r="Z180" s="27">
        <f t="shared" si="106"/>
        <v>-0.22179425925925922</v>
      </c>
      <c r="AA180" s="64">
        <f t="shared" si="107"/>
        <v>-0.60754759259259283</v>
      </c>
      <c r="AC180" s="36">
        <f t="shared" si="90"/>
        <v>-0.14988018671373129</v>
      </c>
      <c r="AD180" s="36">
        <f t="shared" si="98"/>
        <v>-2.16</v>
      </c>
      <c r="AE180" s="49"/>
      <c r="AF180" s="36"/>
      <c r="AG180" s="21"/>
      <c r="AI180" s="23">
        <f t="shared" si="99"/>
        <v>-37.945391004138983</v>
      </c>
      <c r="AJ180" s="23">
        <f t="shared" si="100"/>
        <v>-30.98512871400969</v>
      </c>
      <c r="AK180" s="24">
        <f t="shared" si="111"/>
        <v>0.82520186046511623</v>
      </c>
      <c r="AL180" s="24"/>
      <c r="AM180" s="24"/>
      <c r="AN180" s="27"/>
      <c r="AO180" s="18"/>
      <c r="AP180" s="21"/>
      <c r="AQ180" s="36">
        <f t="shared" si="118"/>
        <v>-0.48831966519137726</v>
      </c>
      <c r="AR180" s="36">
        <f t="shared" si="101"/>
        <v>-55.95</v>
      </c>
    </row>
    <row r="181" spans="1:44" ht="15">
      <c r="A181" s="14">
        <v>1921400</v>
      </c>
      <c r="B181" s="12">
        <f t="shared" si="92"/>
        <v>-1921.4</v>
      </c>
      <c r="C181" s="12">
        <f t="shared" si="93"/>
        <v>2.0999999999999091</v>
      </c>
      <c r="D181" s="16">
        <v>1.2659</v>
      </c>
      <c r="G181" s="23">
        <f t="shared" si="120"/>
        <v>-687.56987122487249</v>
      </c>
      <c r="H181" s="23">
        <f t="shared" si="120"/>
        <v>-686.79650874819151</v>
      </c>
      <c r="I181" s="24">
        <f t="shared" si="108"/>
        <v>1.1314</v>
      </c>
      <c r="J181" s="24">
        <f t="shared" si="109"/>
        <v>1.1192</v>
      </c>
      <c r="K181" s="24">
        <f t="shared" si="110"/>
        <v>1.1348111111111112</v>
      </c>
      <c r="L181" s="65">
        <f t="shared" si="112"/>
        <v>1.5611111111111242E-2</v>
      </c>
      <c r="M181" s="18">
        <f t="shared" si="113"/>
        <v>3.4111111111112535E-3</v>
      </c>
      <c r="N181" s="21"/>
      <c r="O181" s="36">
        <f t="shared" si="89"/>
        <v>6.0178022643097039E-2</v>
      </c>
      <c r="P181" s="36">
        <f t="shared" si="95"/>
        <v>-1.8</v>
      </c>
      <c r="Q181" s="38"/>
      <c r="R181" s="36"/>
      <c r="S181" s="21"/>
      <c r="U181" s="23">
        <f t="shared" si="96"/>
        <v>-1429.997848474638</v>
      </c>
      <c r="V181" s="23">
        <f t="shared" si="97"/>
        <v>-1427.6777610445947</v>
      </c>
      <c r="W181" s="24">
        <f t="shared" si="102"/>
        <v>1.1527733333333334</v>
      </c>
      <c r="X181" s="24">
        <f t="shared" si="104"/>
        <v>1.2053900000000002</v>
      </c>
      <c r="Y181" s="24">
        <f t="shared" si="105"/>
        <v>1.1702679629629626</v>
      </c>
      <c r="Z181" s="27">
        <f t="shared" si="106"/>
        <v>-3.5122037037037535E-2</v>
      </c>
      <c r="AA181" s="64">
        <f t="shared" si="107"/>
        <v>1.7494629629629221E-2</v>
      </c>
      <c r="AC181" s="36">
        <f t="shared" si="90"/>
        <v>0.52071190395827072</v>
      </c>
      <c r="AD181" s="36">
        <f t="shared" si="98"/>
        <v>-2.16</v>
      </c>
      <c r="AE181" s="49"/>
      <c r="AF181" s="36"/>
      <c r="AG181" s="21"/>
      <c r="AI181" s="23">
        <f t="shared" si="99"/>
        <v>-24.024866423880582</v>
      </c>
      <c r="AJ181" s="23">
        <f t="shared" si="100"/>
        <v>-17.064604133751288</v>
      </c>
      <c r="AK181" s="24">
        <f t="shared" si="111"/>
        <v>1.3376738461538462</v>
      </c>
      <c r="AL181" s="24"/>
      <c r="AM181" s="24"/>
      <c r="AN181" s="27"/>
      <c r="AO181" s="18"/>
      <c r="AP181" s="21"/>
      <c r="AQ181" s="36">
        <f t="shared" si="118"/>
        <v>-0.93501270577570406</v>
      </c>
      <c r="AR181" s="36">
        <f t="shared" si="101"/>
        <v>-55.95</v>
      </c>
    </row>
    <row r="182" spans="1:44" ht="15">
      <c r="A182" s="14">
        <v>1919400</v>
      </c>
      <c r="B182" s="12">
        <f t="shared" si="92"/>
        <v>-1919.4</v>
      </c>
      <c r="C182" s="12">
        <f t="shared" si="93"/>
        <v>2</v>
      </c>
      <c r="D182" s="16">
        <v>0.95850999999999997</v>
      </c>
      <c r="G182" s="23">
        <f t="shared" si="120"/>
        <v>-686.02314627151043</v>
      </c>
      <c r="H182" s="23">
        <f t="shared" si="120"/>
        <v>-685.24978379482945</v>
      </c>
      <c r="I182" s="24">
        <f t="shared" si="108"/>
        <v>1.1672</v>
      </c>
      <c r="J182" s="24">
        <f t="shared" si="109"/>
        <v>1.3023333333333333</v>
      </c>
      <c r="K182" s="24">
        <f t="shared" si="110"/>
        <v>1.1830166666666666</v>
      </c>
      <c r="L182" s="65">
        <f t="shared" si="112"/>
        <v>-0.11931666666666674</v>
      </c>
      <c r="M182" s="18">
        <f t="shared" si="113"/>
        <v>1.581666666666659E-2</v>
      </c>
      <c r="N182" s="21"/>
      <c r="O182" s="36">
        <f t="shared" si="89"/>
        <v>0.68772170016030609</v>
      </c>
      <c r="P182" s="36">
        <f t="shared" si="95"/>
        <v>-1.8</v>
      </c>
      <c r="Q182" s="38"/>
      <c r="R182" s="36"/>
      <c r="S182" s="21"/>
      <c r="U182" s="23">
        <f t="shared" si="96"/>
        <v>-1425.3576736145519</v>
      </c>
      <c r="V182" s="23">
        <f t="shared" si="97"/>
        <v>-1423.0375861845087</v>
      </c>
      <c r="W182" s="24">
        <f t="shared" si="102"/>
        <v>0.74473</v>
      </c>
      <c r="X182" s="24">
        <f t="shared" si="104"/>
        <v>0.97180666666666671</v>
      </c>
      <c r="Y182" s="24">
        <f t="shared" si="105"/>
        <v>1.2055018518518517</v>
      </c>
      <c r="Z182" s="27">
        <f t="shared" si="106"/>
        <v>0.23369518518518495</v>
      </c>
      <c r="AA182" s="64">
        <f t="shared" si="107"/>
        <v>0.46077185185185165</v>
      </c>
      <c r="AC182" s="36">
        <f t="shared" si="90"/>
        <v>0.94765710770002298</v>
      </c>
      <c r="AD182" s="36">
        <f t="shared" si="98"/>
        <v>-2.16</v>
      </c>
      <c r="AE182" s="49"/>
      <c r="AF182" s="36"/>
      <c r="AG182" s="21"/>
      <c r="AI182" s="23">
        <f t="shared" si="99"/>
        <v>-10.104341843622182</v>
      </c>
      <c r="AJ182" s="23">
        <f t="shared" si="100"/>
        <v>-3.1440795534928885</v>
      </c>
      <c r="AK182" s="24">
        <f t="shared" si="111"/>
        <v>1.0381816878823529</v>
      </c>
      <c r="AL182" s="24"/>
      <c r="AM182" s="24"/>
      <c r="AN182" s="27"/>
      <c r="AO182" s="18"/>
      <c r="AP182" s="21"/>
      <c r="AQ182" s="36">
        <f t="shared" ref="AQ182:AQ190" si="121">SIN((2*PI()*(AJ182+AR182)/125.284721222326)+1.728475865)</f>
        <v>-0.94420290981886135</v>
      </c>
      <c r="AR182" s="36">
        <f t="shared" si="101"/>
        <v>-55.95</v>
      </c>
    </row>
    <row r="183" spans="1:44" ht="15">
      <c r="A183" s="14">
        <v>1917400</v>
      </c>
      <c r="B183" s="12">
        <f t="shared" si="92"/>
        <v>-1917.4</v>
      </c>
      <c r="C183" s="12">
        <f t="shared" si="93"/>
        <v>2</v>
      </c>
      <c r="D183" s="16">
        <v>0.90708</v>
      </c>
      <c r="G183" s="23">
        <f t="shared" si="120"/>
        <v>-684.47642131814837</v>
      </c>
      <c r="H183" s="23">
        <f t="shared" si="120"/>
        <v>-683.7030588414674</v>
      </c>
      <c r="I183" s="24">
        <f t="shared" si="108"/>
        <v>1.6084000000000001</v>
      </c>
      <c r="J183" s="24">
        <f t="shared" si="109"/>
        <v>1.3892999999999998</v>
      </c>
      <c r="K183" s="24">
        <f t="shared" si="110"/>
        <v>1.2227333333333332</v>
      </c>
      <c r="L183" s="65">
        <f t="shared" si="112"/>
        <v>-0.16656666666666653</v>
      </c>
      <c r="M183" s="18">
        <f t="shared" si="113"/>
        <v>-0.38566666666666682</v>
      </c>
      <c r="N183" s="21"/>
      <c r="O183" s="36">
        <f t="shared" si="89"/>
        <v>0.9934727509971365</v>
      </c>
      <c r="P183" s="36">
        <f t="shared" si="95"/>
        <v>-1.8</v>
      </c>
      <c r="Q183" s="38"/>
      <c r="R183" s="36"/>
      <c r="S183" s="21"/>
      <c r="U183" s="23">
        <f t="shared" si="96"/>
        <v>-1420.7174987544659</v>
      </c>
      <c r="V183" s="23">
        <f t="shared" si="97"/>
        <v>-1418.3974113244226</v>
      </c>
      <c r="W183" s="24">
        <f t="shared" si="102"/>
        <v>1.0179166666666666</v>
      </c>
      <c r="X183" s="24">
        <f t="shared" si="104"/>
        <v>0.96234888888888881</v>
      </c>
      <c r="Y183" s="24">
        <f t="shared" si="105"/>
        <v>1.2363429629629628</v>
      </c>
      <c r="Z183" s="27">
        <f t="shared" si="106"/>
        <v>0.27399407407407395</v>
      </c>
      <c r="AA183" s="64">
        <f t="shared" si="107"/>
        <v>0.21842629629629617</v>
      </c>
      <c r="AC183" s="36">
        <f t="shared" si="90"/>
        <v>0.93118301871334463</v>
      </c>
      <c r="AD183" s="36">
        <f t="shared" si="98"/>
        <v>-2.16</v>
      </c>
      <c r="AE183" s="49"/>
      <c r="AF183" s="36"/>
      <c r="AG183" s="21"/>
      <c r="AI183" s="23">
        <f t="shared" si="99"/>
        <v>3.8161827366362182</v>
      </c>
      <c r="AJ183" s="23">
        <f t="shared" si="100"/>
        <v>10.776445026765511</v>
      </c>
      <c r="AK183" s="24"/>
      <c r="AL183" s="24"/>
      <c r="AM183" s="24"/>
      <c r="AN183" s="27"/>
      <c r="AO183" s="18"/>
      <c r="AP183" s="21"/>
      <c r="AQ183" s="36">
        <f t="shared" si="121"/>
        <v>-0.51159007871131534</v>
      </c>
      <c r="AR183" s="36">
        <f t="shared" si="101"/>
        <v>-55.95</v>
      </c>
    </row>
    <row r="184" spans="1:44" ht="15">
      <c r="A184" s="14">
        <v>1915300</v>
      </c>
      <c r="B184" s="12">
        <f t="shared" si="92"/>
        <v>-1915.3</v>
      </c>
      <c r="C184" s="12">
        <f t="shared" si="93"/>
        <v>2.1000000000001364</v>
      </c>
      <c r="D184" s="16">
        <v>1.2726999999999999</v>
      </c>
      <c r="G184" s="23">
        <f t="shared" si="120"/>
        <v>-682.92969636478631</v>
      </c>
      <c r="H184" s="23">
        <f t="shared" si="120"/>
        <v>-682.15633388810534</v>
      </c>
      <c r="I184" s="24">
        <f t="shared" si="108"/>
        <v>1.3923000000000001</v>
      </c>
      <c r="J184" s="24">
        <f t="shared" si="109"/>
        <v>1.4682333333333333</v>
      </c>
      <c r="K184" s="24">
        <f t="shared" si="110"/>
        <v>1.3079555555555555</v>
      </c>
      <c r="L184" s="65">
        <f t="shared" si="112"/>
        <v>-0.16027777777777774</v>
      </c>
      <c r="M184" s="18">
        <f t="shared" si="113"/>
        <v>-8.4344444444444555E-2</v>
      </c>
      <c r="N184" s="21"/>
      <c r="O184" s="36">
        <f t="shared" si="89"/>
        <v>0.83436686042264285</v>
      </c>
      <c r="P184" s="36">
        <f t="shared" si="95"/>
        <v>-1.8</v>
      </c>
      <c r="Q184" s="38"/>
      <c r="R184" s="36"/>
      <c r="S184" s="21"/>
      <c r="U184" s="23">
        <f t="shared" si="96"/>
        <v>-1416.0773238943798</v>
      </c>
      <c r="V184" s="23">
        <f t="shared" si="97"/>
        <v>-1413.7572364643365</v>
      </c>
      <c r="W184" s="24">
        <f t="shared" si="102"/>
        <v>1.1244000000000001</v>
      </c>
      <c r="X184" s="24">
        <f t="shared" si="104"/>
        <v>1.238838888888889</v>
      </c>
      <c r="Y184" s="24">
        <f t="shared" si="105"/>
        <v>1.2486707407407409</v>
      </c>
      <c r="Z184" s="27">
        <f t="shared" si="106"/>
        <v>9.8318518518518694E-3</v>
      </c>
      <c r="AA184" s="64">
        <f t="shared" si="107"/>
        <v>0.12427074074074085</v>
      </c>
      <c r="AC184" s="36">
        <f t="shared" si="90"/>
        <v>0.47899804632423015</v>
      </c>
      <c r="AD184" s="36">
        <f t="shared" si="98"/>
        <v>-2.16</v>
      </c>
      <c r="AE184" s="49"/>
      <c r="AF184" s="36"/>
      <c r="AG184" s="21"/>
      <c r="AI184" s="23">
        <f t="shared" si="99"/>
        <v>17.736707316894616</v>
      </c>
      <c r="AJ184" s="23">
        <f t="shared" si="100"/>
        <v>24.69696960702391</v>
      </c>
      <c r="AK184" s="24"/>
      <c r="AL184" s="24"/>
      <c r="AM184" s="24"/>
      <c r="AN184" s="27"/>
      <c r="AO184" s="18"/>
      <c r="AP184" s="21"/>
      <c r="AQ184" s="36">
        <f t="shared" si="121"/>
        <v>0.16040143591565273</v>
      </c>
      <c r="AR184" s="36">
        <f t="shared" si="101"/>
        <v>-55.95</v>
      </c>
    </row>
    <row r="185" spans="1:44" ht="15">
      <c r="A185" s="14">
        <v>1913300</v>
      </c>
      <c r="B185" s="12">
        <f t="shared" si="92"/>
        <v>-1913.3</v>
      </c>
      <c r="C185" s="12">
        <f t="shared" si="93"/>
        <v>2</v>
      </c>
      <c r="D185" s="16">
        <v>0.77900999999999998</v>
      </c>
      <c r="G185" s="23">
        <f t="shared" si="120"/>
        <v>-681.38297141142425</v>
      </c>
      <c r="H185" s="23">
        <f t="shared" si="120"/>
        <v>-680.60960893474328</v>
      </c>
      <c r="I185" s="24">
        <f t="shared" si="108"/>
        <v>1.4039999999999999</v>
      </c>
      <c r="J185" s="24">
        <f t="shared" si="109"/>
        <v>1.3625</v>
      </c>
      <c r="K185" s="24">
        <f t="shared" si="110"/>
        <v>1.374888888888889</v>
      </c>
      <c r="L185" s="65">
        <f t="shared" si="112"/>
        <v>1.2388888888889005E-2</v>
      </c>
      <c r="M185" s="18">
        <f t="shared" si="113"/>
        <v>-2.9111111111110866E-2</v>
      </c>
      <c r="N185" s="21"/>
      <c r="O185" s="36">
        <f t="shared" si="89"/>
        <v>0.28485144290160569</v>
      </c>
      <c r="P185" s="36">
        <f t="shared" si="95"/>
        <v>-1.8</v>
      </c>
      <c r="Q185" s="38"/>
      <c r="R185" s="36"/>
      <c r="S185" s="21"/>
      <c r="U185" s="23">
        <f t="shared" si="96"/>
        <v>-1411.4371490342937</v>
      </c>
      <c r="V185" s="23">
        <f t="shared" si="97"/>
        <v>-1409.1170616042505</v>
      </c>
      <c r="W185" s="24">
        <f t="shared" si="102"/>
        <v>1.5742</v>
      </c>
      <c r="X185" s="24">
        <f t="shared" si="104"/>
        <v>1.3452333333333335</v>
      </c>
      <c r="Y185" s="24">
        <f t="shared" si="105"/>
        <v>1.1867744444444446</v>
      </c>
      <c r="Z185" s="27">
        <f t="shared" si="106"/>
        <v>-0.15845888888888893</v>
      </c>
      <c r="AA185" s="64">
        <f t="shared" si="107"/>
        <v>-0.38742555555555547</v>
      </c>
      <c r="AC185" s="36">
        <f t="shared" si="90"/>
        <v>-0.19731543541031665</v>
      </c>
      <c r="AD185" s="36">
        <f t="shared" si="98"/>
        <v>-2.16</v>
      </c>
      <c r="AE185" s="49"/>
      <c r="AF185" s="36"/>
      <c r="AG185" s="21"/>
      <c r="AI185" s="23">
        <f t="shared" si="99"/>
        <v>31.657231897153018</v>
      </c>
      <c r="AJ185" s="23">
        <f t="shared" si="100"/>
        <v>38.617494187282311</v>
      </c>
      <c r="AK185" s="24"/>
      <c r="AL185" s="24"/>
      <c r="AM185" s="24"/>
      <c r="AN185" s="27"/>
      <c r="AO185" s="18"/>
      <c r="AP185" s="21"/>
      <c r="AQ185" s="36">
        <f t="shared" si="121"/>
        <v>0.75733933601429693</v>
      </c>
      <c r="AR185" s="36">
        <f t="shared" si="101"/>
        <v>-55.95</v>
      </c>
    </row>
    <row r="186" spans="1:44" ht="15">
      <c r="A186" s="14">
        <v>1911300</v>
      </c>
      <c r="B186" s="12">
        <f t="shared" si="92"/>
        <v>-1911.3</v>
      </c>
      <c r="C186" s="12">
        <f t="shared" si="93"/>
        <v>2</v>
      </c>
      <c r="D186" s="16">
        <v>1.302</v>
      </c>
      <c r="F186" t="s">
        <v>37</v>
      </c>
      <c r="G186" s="23">
        <f t="shared" si="120"/>
        <v>-679.83624645806219</v>
      </c>
      <c r="H186" s="23">
        <f t="shared" si="120"/>
        <v>-679.06288398138122</v>
      </c>
      <c r="I186" s="24">
        <f>(I185+I187)/2</f>
        <v>1.2911999999999999</v>
      </c>
      <c r="J186" s="24">
        <f t="shared" si="109"/>
        <v>1.2911999999999999</v>
      </c>
      <c r="K186" s="24">
        <f t="shared" si="110"/>
        <v>1.4595777777777776</v>
      </c>
      <c r="L186" s="65">
        <f t="shared" si="112"/>
        <v>0.16837777777777774</v>
      </c>
      <c r="M186" s="18">
        <f t="shared" si="113"/>
        <v>0.16837777777777774</v>
      </c>
      <c r="N186" s="21"/>
      <c r="O186" s="36">
        <f t="shared" si="89"/>
        <v>-0.39794913052421022</v>
      </c>
      <c r="P186" s="36">
        <f t="shared" si="95"/>
        <v>-1.8</v>
      </c>
      <c r="Q186" s="38"/>
      <c r="R186" s="36"/>
      <c r="S186" s="21"/>
      <c r="U186" s="23">
        <f t="shared" si="96"/>
        <v>-1406.7969741742077</v>
      </c>
      <c r="V186" s="23">
        <f t="shared" si="97"/>
        <v>-1404.4768867441644</v>
      </c>
      <c r="W186" s="24">
        <f t="shared" si="102"/>
        <v>1.3371</v>
      </c>
      <c r="X186" s="24">
        <f t="shared" si="104"/>
        <v>1.4137666666666666</v>
      </c>
      <c r="Y186" s="24">
        <f t="shared" si="105"/>
        <v>1.1837329629629632</v>
      </c>
      <c r="Z186" s="27">
        <f t="shared" si="106"/>
        <v>-0.23003370370370346</v>
      </c>
      <c r="AA186" s="64">
        <f t="shared" si="107"/>
        <v>-0.1533670370370368</v>
      </c>
      <c r="AC186" s="36">
        <f t="shared" si="90"/>
        <v>-0.78130283199954065</v>
      </c>
      <c r="AD186" s="36">
        <f t="shared" si="98"/>
        <v>-2.16</v>
      </c>
      <c r="AE186" s="49"/>
      <c r="AF186" s="36"/>
      <c r="AG186" s="21"/>
      <c r="AI186" s="23">
        <f t="shared" si="99"/>
        <v>45.57775647741142</v>
      </c>
      <c r="AJ186" s="23">
        <f t="shared" si="100"/>
        <v>52.538018767540713</v>
      </c>
      <c r="AK186" s="24"/>
      <c r="AL186" s="24"/>
      <c r="AM186" s="24"/>
      <c r="AN186" s="27"/>
      <c r="AO186" s="18"/>
      <c r="AP186" s="21"/>
      <c r="AQ186" s="36">
        <f t="shared" si="121"/>
        <v>0.99990974390268683</v>
      </c>
      <c r="AR186" s="36">
        <f t="shared" si="101"/>
        <v>-55.95</v>
      </c>
    </row>
    <row r="187" spans="1:44" ht="15">
      <c r="A187" s="14">
        <v>1908400</v>
      </c>
      <c r="B187" s="12">
        <f t="shared" si="92"/>
        <v>-1908.4</v>
      </c>
      <c r="C187" s="12">
        <f t="shared" si="93"/>
        <v>2.8999999999998636</v>
      </c>
      <c r="D187" s="16">
        <v>1.7185999999999999</v>
      </c>
      <c r="G187" s="23">
        <f t="shared" si="120"/>
        <v>-678.28952150470013</v>
      </c>
      <c r="H187" s="23">
        <f t="shared" si="120"/>
        <v>-677.51615902801916</v>
      </c>
      <c r="I187" s="24">
        <f t="shared" si="108"/>
        <v>1.1783999999999999</v>
      </c>
      <c r="J187" s="24">
        <f t="shared" si="109"/>
        <v>1.3364333333333331</v>
      </c>
      <c r="K187" s="24">
        <f t="shared" si="110"/>
        <v>1.5051444444444444</v>
      </c>
      <c r="L187" s="65">
        <f t="shared" si="112"/>
        <v>0.16871111111111126</v>
      </c>
      <c r="M187" s="18">
        <f t="shared" si="113"/>
        <v>0.3267444444444445</v>
      </c>
      <c r="N187" s="21"/>
      <c r="O187" s="36">
        <f t="shared" si="89"/>
        <v>-0.89454488306583901</v>
      </c>
      <c r="P187" s="36">
        <f t="shared" si="95"/>
        <v>-1.8</v>
      </c>
      <c r="Q187" s="38"/>
      <c r="R187" s="36"/>
      <c r="S187" s="21"/>
      <c r="U187" s="23">
        <f t="shared" si="96"/>
        <v>-1402.1567993141216</v>
      </c>
      <c r="V187" s="23">
        <f t="shared" si="97"/>
        <v>-1399.8367118840783</v>
      </c>
      <c r="W187" s="24">
        <f t="shared" si="102"/>
        <v>1.33</v>
      </c>
      <c r="X187" s="24">
        <f t="shared" si="104"/>
        <v>1.3017833333333335</v>
      </c>
      <c r="Y187" s="24">
        <f t="shared" si="105"/>
        <v>1.2091868518518516</v>
      </c>
      <c r="Z187" s="27">
        <f t="shared" si="106"/>
        <v>-9.2596481481481918E-2</v>
      </c>
      <c r="AA187" s="64">
        <f t="shared" si="107"/>
        <v>-0.12081314814814847</v>
      </c>
      <c r="AC187" s="36">
        <f t="shared" si="90"/>
        <v>-0.99970995028246279</v>
      </c>
      <c r="AD187" s="36">
        <f t="shared" si="98"/>
        <v>-2.16</v>
      </c>
      <c r="AE187" s="49"/>
      <c r="AF187" s="36"/>
      <c r="AG187" s="21"/>
      <c r="AI187" s="23">
        <f t="shared" si="99"/>
        <v>59.498281057669821</v>
      </c>
      <c r="AJ187" s="23">
        <f t="shared" si="100"/>
        <v>66.458543347799107</v>
      </c>
      <c r="AK187" s="24"/>
      <c r="AL187" s="24"/>
      <c r="AM187" s="24"/>
      <c r="AN187" s="27"/>
      <c r="AO187" s="18"/>
      <c r="AP187" s="21"/>
      <c r="AQ187" s="36">
        <f t="shared" si="121"/>
        <v>0.77461126986005335</v>
      </c>
      <c r="AR187" s="36">
        <f t="shared" si="101"/>
        <v>-55.95</v>
      </c>
    </row>
    <row r="188" spans="1:44" ht="15">
      <c r="A188" s="14">
        <v>1906200</v>
      </c>
      <c r="B188" s="12">
        <f t="shared" si="92"/>
        <v>-1906.2</v>
      </c>
      <c r="C188" s="12">
        <f t="shared" si="93"/>
        <v>2.2000000000000455</v>
      </c>
      <c r="D188" s="16">
        <v>2.0350000000000001</v>
      </c>
      <c r="G188" s="23">
        <f t="shared" si="120"/>
        <v>-676.74279655133807</v>
      </c>
      <c r="H188" s="23">
        <f t="shared" si="120"/>
        <v>-675.9694340746571</v>
      </c>
      <c r="I188" s="24">
        <f t="shared" si="108"/>
        <v>1.5397000000000001</v>
      </c>
      <c r="J188" s="24">
        <f t="shared" si="109"/>
        <v>1.4598333333333333</v>
      </c>
      <c r="K188" s="24">
        <f t="shared" si="110"/>
        <v>1.4980555555555553</v>
      </c>
      <c r="L188" s="65">
        <f t="shared" si="112"/>
        <v>3.8222222222221935E-2</v>
      </c>
      <c r="M188" s="18">
        <f t="shared" si="113"/>
        <v>-4.1644444444444817E-2</v>
      </c>
      <c r="N188" s="21"/>
      <c r="O188" s="36">
        <f t="shared" si="89"/>
        <v>-0.97257314306197207</v>
      </c>
      <c r="P188" s="36">
        <f t="shared" si="95"/>
        <v>-1.8</v>
      </c>
      <c r="Q188" s="38"/>
      <c r="R188" s="36"/>
      <c r="S188" s="21"/>
      <c r="U188" s="23">
        <f t="shared" si="96"/>
        <v>-1397.5166244540355</v>
      </c>
      <c r="V188" s="23">
        <f t="shared" si="97"/>
        <v>-1395.1965370239923</v>
      </c>
      <c r="W188" s="24">
        <f t="shared" si="102"/>
        <v>1.2382500000000001</v>
      </c>
      <c r="X188" s="24">
        <f t="shared" si="104"/>
        <v>1.2432833333333333</v>
      </c>
      <c r="Y188" s="24">
        <f t="shared" si="105"/>
        <v>1.1824627777777779</v>
      </c>
      <c r="Z188" s="27">
        <f t="shared" si="106"/>
        <v>-6.0820555555555433E-2</v>
      </c>
      <c r="AA188" s="64">
        <f t="shared" si="107"/>
        <v>-5.578722222222221E-2</v>
      </c>
      <c r="AC188" s="36">
        <f t="shared" si="90"/>
        <v>-0.75034167228972171</v>
      </c>
      <c r="AD188" s="36">
        <f t="shared" si="98"/>
        <v>-2.16</v>
      </c>
      <c r="AE188" s="49"/>
      <c r="AF188" s="36"/>
      <c r="AG188" s="21"/>
      <c r="AI188" s="23">
        <f t="shared" si="99"/>
        <v>73.418805637928216</v>
      </c>
      <c r="AJ188" s="23">
        <f t="shared" si="100"/>
        <v>80.379067928057509</v>
      </c>
      <c r="AK188" s="24"/>
      <c r="AL188" s="24"/>
      <c r="AM188" s="24"/>
      <c r="AN188" s="27"/>
      <c r="AO188" s="18"/>
      <c r="AP188" s="21"/>
      <c r="AQ188" s="36">
        <f t="shared" si="121"/>
        <v>0.1868635738045738</v>
      </c>
      <c r="AR188" s="36">
        <f t="shared" si="101"/>
        <v>-55.95</v>
      </c>
    </row>
    <row r="189" spans="1:44" ht="15">
      <c r="A189" s="14">
        <v>1903900</v>
      </c>
      <c r="B189" s="12">
        <f t="shared" si="92"/>
        <v>-1903.9</v>
      </c>
      <c r="C189" s="12">
        <f t="shared" si="93"/>
        <v>2.2999999999999545</v>
      </c>
      <c r="D189" s="16">
        <v>1.5066999999999999</v>
      </c>
      <c r="G189" s="23">
        <f t="shared" si="120"/>
        <v>-675.19607159797602</v>
      </c>
      <c r="H189" s="23">
        <f t="shared" si="120"/>
        <v>-674.42270912129504</v>
      </c>
      <c r="I189" s="24">
        <f t="shared" si="108"/>
        <v>1.6614</v>
      </c>
      <c r="J189" s="24">
        <f t="shared" si="109"/>
        <v>1.6982333333333335</v>
      </c>
      <c r="K189" s="24">
        <f t="shared" si="110"/>
        <v>1.5243777777777778</v>
      </c>
      <c r="L189" s="65">
        <f t="shared" si="112"/>
        <v>-0.17385555555555565</v>
      </c>
      <c r="M189" s="18">
        <f t="shared" si="113"/>
        <v>-0.13702222222222216</v>
      </c>
      <c r="N189" s="21"/>
      <c r="O189" s="36">
        <f t="shared" si="89"/>
        <v>-0.59552362047292462</v>
      </c>
      <c r="P189" s="36">
        <f t="shared" si="95"/>
        <v>-1.8</v>
      </c>
      <c r="Q189" s="38"/>
      <c r="R189" s="36"/>
      <c r="S189" s="21"/>
      <c r="U189" s="23">
        <f t="shared" si="96"/>
        <v>-1392.8764495939495</v>
      </c>
      <c r="V189" s="23">
        <f t="shared" si="97"/>
        <v>-1390.5563621639062</v>
      </c>
      <c r="W189" s="24">
        <f t="shared" si="102"/>
        <v>1.1616</v>
      </c>
      <c r="X189" s="24">
        <f t="shared" si="104"/>
        <v>1.1750833333333333</v>
      </c>
      <c r="Y189" s="24">
        <f t="shared" si="105"/>
        <v>1.1090472222222223</v>
      </c>
      <c r="Z189" s="27">
        <f t="shared" si="106"/>
        <v>-6.6036111111110962E-2</v>
      </c>
      <c r="AA189" s="64">
        <f t="shared" si="107"/>
        <v>-5.2552777777777671E-2</v>
      </c>
      <c r="AC189" s="36">
        <f t="shared" si="90"/>
        <v>-0.14988018671386502</v>
      </c>
      <c r="AD189" s="36">
        <f t="shared" si="98"/>
        <v>-2.16</v>
      </c>
      <c r="AE189" s="49"/>
      <c r="AF189" s="36"/>
      <c r="AG189" s="21"/>
      <c r="AI189" s="23">
        <f t="shared" si="99"/>
        <v>87.339330218186618</v>
      </c>
      <c r="AJ189" s="23">
        <f t="shared" si="100"/>
        <v>94.299592508315911</v>
      </c>
      <c r="AK189" s="24"/>
      <c r="AL189" s="24"/>
      <c r="AM189" s="24"/>
      <c r="AN189" s="27"/>
      <c r="AO189" s="18"/>
      <c r="AP189" s="21"/>
      <c r="AQ189" s="36">
        <f t="shared" si="121"/>
        <v>-0.48831966519136</v>
      </c>
      <c r="AR189" s="36">
        <f t="shared" si="101"/>
        <v>-55.95</v>
      </c>
    </row>
    <row r="190" spans="1:44" ht="15">
      <c r="A190" s="14">
        <v>1901800</v>
      </c>
      <c r="B190" s="12">
        <f t="shared" si="92"/>
        <v>-1901.8</v>
      </c>
      <c r="C190" s="12">
        <f t="shared" si="93"/>
        <v>2.1000000000001364</v>
      </c>
      <c r="D190" s="16">
        <v>1.8678999999999999</v>
      </c>
      <c r="G190" s="23">
        <f t="shared" si="120"/>
        <v>-673.64934664461396</v>
      </c>
      <c r="H190" s="23">
        <f t="shared" si="120"/>
        <v>-672.87598416793298</v>
      </c>
      <c r="I190" s="24">
        <f t="shared" si="108"/>
        <v>1.8935999999999999</v>
      </c>
      <c r="J190" s="24">
        <f t="shared" si="109"/>
        <v>1.7107666666666665</v>
      </c>
      <c r="K190" s="24">
        <f t="shared" si="110"/>
        <v>1.5665444444444445</v>
      </c>
      <c r="L190" s="65">
        <f t="shared" si="112"/>
        <v>-0.14422222222222203</v>
      </c>
      <c r="M190" s="18">
        <f t="shared" si="113"/>
        <v>-0.32705555555555543</v>
      </c>
      <c r="N190" s="21"/>
      <c r="O190" s="36">
        <f t="shared" si="89"/>
        <v>6.0178022643188993E-2</v>
      </c>
      <c r="P190" s="36">
        <f t="shared" si="95"/>
        <v>-1.8</v>
      </c>
      <c r="Q190" s="38"/>
      <c r="R190" s="36"/>
      <c r="S190" s="21"/>
      <c r="U190" s="23">
        <f t="shared" si="96"/>
        <v>-1388.2362747338634</v>
      </c>
      <c r="V190" s="23">
        <f t="shared" si="97"/>
        <v>-1385.9161873038202</v>
      </c>
      <c r="W190" s="24">
        <f t="shared" si="102"/>
        <v>1.1254</v>
      </c>
      <c r="X190" s="24">
        <f t="shared" si="104"/>
        <v>1.0869383333333333</v>
      </c>
      <c r="Y190" s="24">
        <f t="shared" si="105"/>
        <v>1.0009657407407409</v>
      </c>
      <c r="Z190" s="27">
        <f t="shared" si="106"/>
        <v>-8.5972592592592489E-2</v>
      </c>
      <c r="AA190" s="64">
        <f t="shared" si="107"/>
        <v>-0.12443425925925911</v>
      </c>
      <c r="AC190" s="36">
        <f t="shared" si="90"/>
        <v>0.52071190395817957</v>
      </c>
      <c r="AD190" s="36">
        <f t="shared" si="98"/>
        <v>-2.16</v>
      </c>
      <c r="AE190" s="49"/>
      <c r="AF190" s="36"/>
      <c r="AG190" s="21"/>
      <c r="AI190" s="23">
        <f t="shared" si="99"/>
        <v>101.25985479844502</v>
      </c>
      <c r="AJ190" s="23">
        <f t="shared" si="100"/>
        <v>108.22011708857431</v>
      </c>
      <c r="AK190" s="24"/>
      <c r="AL190" s="24"/>
      <c r="AM190" s="24"/>
      <c r="AN190" s="27"/>
      <c r="AO190" s="18"/>
      <c r="AP190" s="21"/>
      <c r="AQ190" s="36">
        <f t="shared" si="121"/>
        <v>-0.93501270577569684</v>
      </c>
      <c r="AR190" s="36">
        <f t="shared" si="101"/>
        <v>-55.95</v>
      </c>
    </row>
    <row r="191" spans="1:44" ht="15">
      <c r="A191" s="14">
        <v>1899600</v>
      </c>
      <c r="B191" s="12">
        <f t="shared" si="92"/>
        <v>-1899.6</v>
      </c>
      <c r="C191" s="12">
        <f t="shared" si="93"/>
        <v>2.2000000000000455</v>
      </c>
      <c r="D191" s="16">
        <v>1.6102000000000001</v>
      </c>
      <c r="G191" s="23">
        <f t="shared" si="120"/>
        <v>-672.1026216912519</v>
      </c>
      <c r="H191" s="23">
        <f t="shared" si="120"/>
        <v>-671.32925921457092</v>
      </c>
      <c r="I191" s="24">
        <f t="shared" si="108"/>
        <v>1.5772999999999999</v>
      </c>
      <c r="J191" s="24">
        <f t="shared" si="109"/>
        <v>1.6718333333333331</v>
      </c>
      <c r="K191" s="24">
        <f t="shared" si="110"/>
        <v>1.6029555555555557</v>
      </c>
      <c r="L191" s="65">
        <f t="shared" si="112"/>
        <v>-6.8877777777777371E-2</v>
      </c>
      <c r="M191" s="18">
        <f t="shared" si="113"/>
        <v>2.5655555555555765E-2</v>
      </c>
      <c r="N191" s="21"/>
      <c r="O191" s="36">
        <f t="shared" si="89"/>
        <v>0.68772170016037304</v>
      </c>
      <c r="P191" s="36">
        <f t="shared" si="95"/>
        <v>-1.8</v>
      </c>
      <c r="Q191" s="38"/>
      <c r="R191" s="36"/>
      <c r="S191" s="21"/>
      <c r="U191" s="23">
        <f t="shared" si="96"/>
        <v>-1383.5960998737773</v>
      </c>
      <c r="V191" s="23">
        <f t="shared" si="97"/>
        <v>-1381.2760124437341</v>
      </c>
      <c r="W191" s="24">
        <f t="shared" si="102"/>
        <v>0.9738150000000001</v>
      </c>
      <c r="X191" s="24">
        <f t="shared" si="104"/>
        <v>0.95887166666666668</v>
      </c>
      <c r="Y191" s="24">
        <f t="shared" si="105"/>
        <v>0.97788981481481485</v>
      </c>
      <c r="Z191" s="27">
        <f t="shared" si="106"/>
        <v>1.9018148148148173E-2</v>
      </c>
      <c r="AA191" s="64">
        <f t="shared" si="107"/>
        <v>4.0748148148147534E-3</v>
      </c>
      <c r="AC191" s="36">
        <f t="shared" si="90"/>
        <v>0.94765710769997069</v>
      </c>
      <c r="AD191" s="36">
        <f t="shared" si="98"/>
        <v>-2.16</v>
      </c>
      <c r="AE191" s="49"/>
      <c r="AF191" s="36"/>
      <c r="AG191" s="21"/>
      <c r="AI191" s="23"/>
      <c r="AJ191" s="23"/>
      <c r="AK191" s="24"/>
      <c r="AL191" s="24"/>
      <c r="AM191" s="24"/>
      <c r="AN191" s="27"/>
      <c r="AO191" s="18"/>
      <c r="AP191" s="21"/>
    </row>
    <row r="192" spans="1:44" ht="15">
      <c r="A192" s="14">
        <v>1897400</v>
      </c>
      <c r="B192" s="12">
        <f t="shared" si="92"/>
        <v>-1897.4</v>
      </c>
      <c r="C192" s="12">
        <f t="shared" si="93"/>
        <v>2.1999999999998181</v>
      </c>
      <c r="D192" s="16">
        <v>1.5057</v>
      </c>
      <c r="G192" s="23">
        <f t="shared" si="120"/>
        <v>-670.55589673788984</v>
      </c>
      <c r="H192" s="23">
        <f t="shared" si="120"/>
        <v>-669.78253426120887</v>
      </c>
      <c r="I192" s="24">
        <f t="shared" si="108"/>
        <v>1.5446</v>
      </c>
      <c r="J192" s="24">
        <f t="shared" si="109"/>
        <v>1.5837000000000001</v>
      </c>
      <c r="K192" s="24">
        <f t="shared" si="110"/>
        <v>1.661488888888889</v>
      </c>
      <c r="L192" s="65">
        <f t="shared" si="112"/>
        <v>7.7788888888888907E-2</v>
      </c>
      <c r="M192" s="18">
        <f t="shared" si="113"/>
        <v>0.11688888888888904</v>
      </c>
      <c r="N192" s="21"/>
      <c r="O192" s="36">
        <f t="shared" si="89"/>
        <v>0.99347275099714694</v>
      </c>
      <c r="P192" s="36">
        <f t="shared" si="95"/>
        <v>-1.8</v>
      </c>
      <c r="Q192" s="38"/>
      <c r="R192" s="36"/>
      <c r="S192" s="21"/>
      <c r="U192" s="23">
        <f t="shared" si="96"/>
        <v>-1378.9559250136913</v>
      </c>
      <c r="V192" s="23">
        <f t="shared" si="97"/>
        <v>-1376.635837583648</v>
      </c>
      <c r="W192" s="24">
        <f t="shared" si="102"/>
        <v>0.77739999999999998</v>
      </c>
      <c r="X192" s="24">
        <f t="shared" si="104"/>
        <v>0.73829166666666668</v>
      </c>
      <c r="Y192" s="24">
        <f t="shared" si="105"/>
        <v>0.96220092592592599</v>
      </c>
      <c r="Z192" s="27">
        <f t="shared" si="106"/>
        <v>0.22390925925925931</v>
      </c>
      <c r="AA192" s="64">
        <f t="shared" si="107"/>
        <v>0.18480092592592601</v>
      </c>
      <c r="AC192" s="36">
        <f t="shared" si="90"/>
        <v>0.9311830187133836</v>
      </c>
      <c r="AD192" s="36">
        <f t="shared" si="98"/>
        <v>-2.16</v>
      </c>
      <c r="AE192" s="49"/>
      <c r="AF192" s="36"/>
      <c r="AG192" s="21"/>
      <c r="AI192" s="23"/>
      <c r="AJ192" s="23"/>
      <c r="AK192" s="24"/>
      <c r="AL192" s="24"/>
      <c r="AM192" s="24"/>
      <c r="AN192" s="27"/>
      <c r="AO192" s="18"/>
      <c r="AP192" s="21"/>
    </row>
    <row r="193" spans="1:42" ht="15">
      <c r="A193" s="14">
        <v>1895100</v>
      </c>
      <c r="B193" s="12">
        <f t="shared" si="92"/>
        <v>-1895.1</v>
      </c>
      <c r="C193" s="12">
        <f t="shared" si="93"/>
        <v>2.3000000000001819</v>
      </c>
      <c r="D193" s="16">
        <v>1.4466000000000001</v>
      </c>
      <c r="G193" s="23">
        <f t="shared" si="120"/>
        <v>-669.00917178452778</v>
      </c>
      <c r="H193" s="23">
        <f t="shared" si="120"/>
        <v>-668.23580930784681</v>
      </c>
      <c r="I193" s="24">
        <f t="shared" si="108"/>
        <v>1.6292</v>
      </c>
      <c r="J193" s="24">
        <f t="shared" si="109"/>
        <v>1.6524333333333334</v>
      </c>
      <c r="K193" s="24">
        <f t="shared" si="110"/>
        <v>1.6837833333333334</v>
      </c>
      <c r="L193" s="65">
        <f t="shared" si="112"/>
        <v>3.1349999999999989E-2</v>
      </c>
      <c r="M193" s="18">
        <f t="shared" si="113"/>
        <v>5.4583333333333428E-2</v>
      </c>
      <c r="N193" s="21"/>
      <c r="O193" s="36">
        <f t="shared" si="89"/>
        <v>0.834366860422592</v>
      </c>
      <c r="P193" s="36">
        <f t="shared" si="95"/>
        <v>-1.8</v>
      </c>
      <c r="Q193" s="38"/>
      <c r="R193" s="36"/>
      <c r="S193" s="21"/>
      <c r="U193" s="23">
        <f t="shared" si="96"/>
        <v>-1374.3157501536052</v>
      </c>
      <c r="V193" s="23">
        <f t="shared" si="97"/>
        <v>-1371.995662723562</v>
      </c>
      <c r="W193" s="24">
        <f t="shared" si="102"/>
        <v>0.46366000000000002</v>
      </c>
      <c r="X193" s="24">
        <f t="shared" si="104"/>
        <v>0.61417555555555559</v>
      </c>
      <c r="Y193" s="24">
        <f t="shared" si="105"/>
        <v>1.0702787037037038</v>
      </c>
      <c r="Z193" s="27">
        <f t="shared" si="106"/>
        <v>0.45610314814814823</v>
      </c>
      <c r="AA193" s="64">
        <f t="shared" si="107"/>
        <v>0.60661870370370385</v>
      </c>
      <c r="AC193" s="36">
        <f t="shared" si="90"/>
        <v>0.47899804632432391</v>
      </c>
      <c r="AD193" s="36">
        <f t="shared" si="98"/>
        <v>-2.16</v>
      </c>
      <c r="AE193" s="49"/>
      <c r="AF193" s="36"/>
      <c r="AG193" s="21"/>
      <c r="AI193" s="23"/>
      <c r="AJ193" s="23"/>
      <c r="AK193" s="24"/>
      <c r="AL193" s="24"/>
      <c r="AM193" s="24"/>
      <c r="AN193" s="27"/>
      <c r="AO193" s="18"/>
      <c r="AP193" s="21"/>
    </row>
    <row r="194" spans="1:42" ht="15">
      <c r="A194" s="14">
        <v>1892900</v>
      </c>
      <c r="B194" s="12">
        <f t="shared" si="92"/>
        <v>-1892.9</v>
      </c>
      <c r="C194" s="12">
        <f t="shared" si="93"/>
        <v>2.1999999999998181</v>
      </c>
      <c r="D194" s="16">
        <v>1.3519000000000001</v>
      </c>
      <c r="G194" s="23">
        <f t="shared" si="120"/>
        <v>-667.46244683116572</v>
      </c>
      <c r="H194" s="23">
        <f t="shared" si="120"/>
        <v>-666.68908435448475</v>
      </c>
      <c r="I194" s="24">
        <f t="shared" si="108"/>
        <v>1.7835000000000001</v>
      </c>
      <c r="J194" s="24">
        <f t="shared" si="109"/>
        <v>1.6772</v>
      </c>
      <c r="K194" s="24">
        <f t="shared" si="110"/>
        <v>1.696461111111111</v>
      </c>
      <c r="L194" s="65">
        <f t="shared" si="112"/>
        <v>1.9261111111110951E-2</v>
      </c>
      <c r="M194" s="18">
        <f t="shared" si="113"/>
        <v>-8.703888888888911E-2</v>
      </c>
      <c r="N194" s="21"/>
      <c r="O194" s="36">
        <f t="shared" ref="O194:O257" si="122" xml:space="preserve"> SIN((2*PI()*(H194+P194)/13.9205245802584) + 2.989911921)</f>
        <v>0.28485144290162634</v>
      </c>
      <c r="P194" s="36">
        <f t="shared" si="95"/>
        <v>-1.8</v>
      </c>
      <c r="Q194" s="38"/>
      <c r="R194" s="36"/>
      <c r="S194" s="21"/>
      <c r="U194" s="23">
        <f t="shared" si="96"/>
        <v>-1369.6755752935192</v>
      </c>
      <c r="V194" s="23">
        <f t="shared" si="97"/>
        <v>-1367.3554878634759</v>
      </c>
      <c r="W194" s="24">
        <f t="shared" si="102"/>
        <v>0.6014666666666667</v>
      </c>
      <c r="X194" s="24">
        <f t="shared" si="104"/>
        <v>0.73151444444444458</v>
      </c>
      <c r="Y194" s="24">
        <f t="shared" si="105"/>
        <v>1.1690638888888887</v>
      </c>
      <c r="Z194" s="27">
        <f t="shared" si="106"/>
        <v>0.4375494444444441</v>
      </c>
      <c r="AA194" s="64">
        <f t="shared" si="107"/>
        <v>0.56759722222222198</v>
      </c>
      <c r="AC194" s="36">
        <f t="shared" ref="AC194:AC257" si="123" xml:space="preserve"> SIN((2*PI()*(V194+AD194)/41.7615737407753) + 2.043834879)</f>
        <v>-0.1973154354101562</v>
      </c>
      <c r="AD194" s="36">
        <f t="shared" si="98"/>
        <v>-2.16</v>
      </c>
      <c r="AE194" s="49"/>
      <c r="AF194" s="36"/>
      <c r="AG194" s="21"/>
      <c r="AI194" s="23"/>
      <c r="AJ194" s="23"/>
      <c r="AK194" s="24"/>
      <c r="AL194" s="24"/>
      <c r="AM194" s="24"/>
      <c r="AN194" s="27"/>
      <c r="AO194" s="18"/>
      <c r="AP194" s="21"/>
    </row>
    <row r="195" spans="1:42" ht="15">
      <c r="A195" s="14">
        <v>1890800</v>
      </c>
      <c r="B195" s="12">
        <f t="shared" ref="B195:B258" si="124">-A195/1000</f>
        <v>-1890.8</v>
      </c>
      <c r="C195" s="12">
        <f t="shared" si="93"/>
        <v>2.1000000000001364</v>
      </c>
      <c r="D195" s="16">
        <v>1.1659999999999999</v>
      </c>
      <c r="G195" s="23">
        <f t="shared" si="120"/>
        <v>-665.91572187780366</v>
      </c>
      <c r="H195" s="23">
        <f t="shared" si="120"/>
        <v>-665.14235940112269</v>
      </c>
      <c r="I195" s="24">
        <f t="shared" si="108"/>
        <v>1.6189</v>
      </c>
      <c r="J195" s="24">
        <f t="shared" si="109"/>
        <v>1.7025333333333332</v>
      </c>
      <c r="K195" s="24">
        <f t="shared" si="110"/>
        <v>1.6887388888888888</v>
      </c>
      <c r="L195" s="65">
        <f t="shared" si="112"/>
        <v>-1.3794444444444443E-2</v>
      </c>
      <c r="M195" s="18">
        <f t="shared" si="113"/>
        <v>6.9838888888888784E-2</v>
      </c>
      <c r="N195" s="21"/>
      <c r="O195" s="36">
        <f t="shared" si="122"/>
        <v>-0.39794913052424258</v>
      </c>
      <c r="P195" s="36">
        <f t="shared" si="95"/>
        <v>-1.8</v>
      </c>
      <c r="Q195" s="38"/>
      <c r="R195" s="36"/>
      <c r="S195" s="21"/>
      <c r="U195" s="23">
        <f t="shared" si="96"/>
        <v>-1365.0354004334331</v>
      </c>
      <c r="V195" s="23">
        <f t="shared" si="97"/>
        <v>-1362.7153130033898</v>
      </c>
      <c r="W195" s="24">
        <f t="shared" si="102"/>
        <v>1.1294166666666667</v>
      </c>
      <c r="X195" s="24">
        <f t="shared" si="104"/>
        <v>0.9732277777777778</v>
      </c>
      <c r="Y195" s="24">
        <f t="shared" si="105"/>
        <v>1.1734787037037036</v>
      </c>
      <c r="Z195" s="27">
        <f t="shared" si="106"/>
        <v>0.20025092592592575</v>
      </c>
      <c r="AA195" s="64">
        <f t="shared" si="107"/>
        <v>4.4062037037036816E-2</v>
      </c>
      <c r="AC195" s="36">
        <f t="shared" si="123"/>
        <v>-0.78130283199947403</v>
      </c>
      <c r="AD195" s="36">
        <f t="shared" si="98"/>
        <v>-2.16</v>
      </c>
      <c r="AE195" s="49"/>
      <c r="AF195" s="36"/>
      <c r="AG195" s="21"/>
      <c r="AI195" s="23"/>
      <c r="AJ195" s="23"/>
      <c r="AK195" s="24"/>
      <c r="AL195" s="24"/>
      <c r="AM195" s="24"/>
      <c r="AN195" s="27"/>
      <c r="AO195" s="18"/>
      <c r="AP195" s="21"/>
    </row>
    <row r="196" spans="1:42" ht="15">
      <c r="A196" s="14">
        <v>1888600</v>
      </c>
      <c r="B196" s="12">
        <f t="shared" si="124"/>
        <v>-1888.6</v>
      </c>
      <c r="C196" s="12">
        <f t="shared" ref="C196:C259" si="125">B196-B195</f>
        <v>2.2000000000000455</v>
      </c>
      <c r="D196" s="16">
        <v>1.0276000000000001</v>
      </c>
      <c r="G196" s="23">
        <f t="shared" ref="G196:H211" si="126">G195 + 1.54672495336205</f>
        <v>-664.3689969244416</v>
      </c>
      <c r="H196" s="23">
        <f t="shared" si="126"/>
        <v>-663.59563444776063</v>
      </c>
      <c r="I196" s="24">
        <f t="shared" si="108"/>
        <v>1.7052</v>
      </c>
      <c r="J196" s="24">
        <f t="shared" si="109"/>
        <v>1.68815</v>
      </c>
      <c r="K196" s="24">
        <f t="shared" si="110"/>
        <v>1.7135944444444442</v>
      </c>
      <c r="L196" s="65">
        <f t="shared" si="112"/>
        <v>2.5444444444444159E-2</v>
      </c>
      <c r="M196" s="18">
        <f t="shared" si="113"/>
        <v>8.3944444444441491E-3</v>
      </c>
      <c r="N196" s="21"/>
      <c r="O196" s="36">
        <f t="shared" si="122"/>
        <v>-0.89454488306582935</v>
      </c>
      <c r="P196" s="36">
        <f t="shared" ref="P196:P259" si="127">P195</f>
        <v>-1.8</v>
      </c>
      <c r="Q196" s="38"/>
      <c r="R196" s="36"/>
      <c r="S196" s="21"/>
      <c r="U196" s="23">
        <f t="shared" ref="U196:U259" si="128">U195 + 4.64017486008615</f>
        <v>-1360.395225573347</v>
      </c>
      <c r="V196" s="23">
        <f t="shared" ref="V196:V259" si="129">V195 + 4.64017486008615</f>
        <v>-1358.0751381433038</v>
      </c>
      <c r="W196" s="24">
        <f t="shared" si="102"/>
        <v>1.1887999999999999</v>
      </c>
      <c r="X196" s="24">
        <f t="shared" si="104"/>
        <v>1.5097222222222222</v>
      </c>
      <c r="Y196" s="24">
        <f t="shared" si="105"/>
        <v>1.1822140740740741</v>
      </c>
      <c r="Z196" s="27">
        <f t="shared" si="106"/>
        <v>-0.3275081481481481</v>
      </c>
      <c r="AA196" s="64">
        <f t="shared" si="107"/>
        <v>-6.585925925925773E-3</v>
      </c>
      <c r="AC196" s="36">
        <f t="shared" si="123"/>
        <v>-0.99970995028246601</v>
      </c>
      <c r="AD196" s="36">
        <f t="shared" ref="AD196:AD259" si="130">AD195</f>
        <v>-2.16</v>
      </c>
      <c r="AE196" s="49"/>
      <c r="AF196" s="36"/>
      <c r="AG196" s="21"/>
      <c r="AI196" s="23"/>
      <c r="AJ196" s="23"/>
      <c r="AK196" s="24"/>
      <c r="AL196" s="24"/>
      <c r="AM196" s="24"/>
      <c r="AN196" s="27"/>
      <c r="AO196" s="18"/>
      <c r="AP196" s="21"/>
    </row>
    <row r="197" spans="1:42" ht="15">
      <c r="A197" s="14">
        <v>1886300</v>
      </c>
      <c r="B197" s="12">
        <f t="shared" si="124"/>
        <v>-1886.3</v>
      </c>
      <c r="C197" s="12">
        <f t="shared" si="125"/>
        <v>2.2999999999999545</v>
      </c>
      <c r="D197" s="16">
        <v>1.0505</v>
      </c>
      <c r="F197" t="s">
        <v>37</v>
      </c>
      <c r="G197" s="23">
        <f t="shared" si="126"/>
        <v>-662.82227197107954</v>
      </c>
      <c r="H197" s="23">
        <f t="shared" si="126"/>
        <v>-662.04890949439857</v>
      </c>
      <c r="I197" s="24">
        <f>(I196+I198)/2</f>
        <v>1.7403500000000001</v>
      </c>
      <c r="J197" s="24">
        <f t="shared" si="109"/>
        <v>1.7403500000000001</v>
      </c>
      <c r="K197" s="24">
        <f t="shared" si="110"/>
        <v>1.7416055555555554</v>
      </c>
      <c r="L197" s="65">
        <f t="shared" si="112"/>
        <v>1.2555555555553433E-3</v>
      </c>
      <c r="M197" s="18">
        <f t="shared" si="113"/>
        <v>1.2555555555553433E-3</v>
      </c>
      <c r="N197" s="21"/>
      <c r="O197" s="36">
        <f t="shared" si="122"/>
        <v>-0.97257314306195064</v>
      </c>
      <c r="P197" s="36">
        <f t="shared" si="127"/>
        <v>-1.8</v>
      </c>
      <c r="Q197" s="38"/>
      <c r="R197" s="36"/>
      <c r="S197" s="21"/>
      <c r="U197" s="23">
        <f t="shared" si="128"/>
        <v>-1355.755050713261</v>
      </c>
      <c r="V197" s="23">
        <f t="shared" si="129"/>
        <v>-1353.4349632832177</v>
      </c>
      <c r="W197" s="24">
        <f t="shared" si="102"/>
        <v>2.21095</v>
      </c>
      <c r="X197" s="24">
        <f t="shared" si="104"/>
        <v>1.8168055555555558</v>
      </c>
      <c r="Y197" s="24">
        <f t="shared" si="105"/>
        <v>1.2239807407407406</v>
      </c>
      <c r="Z197" s="27">
        <f t="shared" si="106"/>
        <v>-0.59282481481481519</v>
      </c>
      <c r="AA197" s="64">
        <f t="shared" si="107"/>
        <v>-0.98696925925925938</v>
      </c>
      <c r="AC197" s="36">
        <f t="shared" si="123"/>
        <v>-0.75034167228979232</v>
      </c>
      <c r="AD197" s="36">
        <f t="shared" si="130"/>
        <v>-2.16</v>
      </c>
      <c r="AE197" s="49"/>
      <c r="AF197" s="36"/>
      <c r="AG197" s="21"/>
      <c r="AI197" s="23"/>
      <c r="AJ197" s="23"/>
      <c r="AK197" s="24"/>
      <c r="AL197" s="24"/>
      <c r="AM197" s="24"/>
      <c r="AN197" s="27"/>
      <c r="AO197" s="18"/>
      <c r="AP197" s="21"/>
    </row>
    <row r="198" spans="1:42" ht="15">
      <c r="A198" s="14">
        <v>1884100</v>
      </c>
      <c r="B198" s="12">
        <f t="shared" si="124"/>
        <v>-1884.1</v>
      </c>
      <c r="C198" s="12">
        <f t="shared" si="125"/>
        <v>2.2000000000000455</v>
      </c>
      <c r="D198" s="16">
        <v>1.2031000000000001</v>
      </c>
      <c r="G198" s="23">
        <f t="shared" si="126"/>
        <v>-661.27554701771749</v>
      </c>
      <c r="H198" s="23">
        <f t="shared" si="126"/>
        <v>-660.50218454103651</v>
      </c>
      <c r="I198" s="24">
        <f t="shared" si="108"/>
        <v>1.7755000000000001</v>
      </c>
      <c r="J198" s="24">
        <f t="shared" si="109"/>
        <v>1.7799833333333333</v>
      </c>
      <c r="K198" s="24">
        <f t="shared" si="110"/>
        <v>1.7477055555555556</v>
      </c>
      <c r="L198" s="65">
        <f t="shared" si="112"/>
        <v>-3.2277777777777628E-2</v>
      </c>
      <c r="M198" s="18">
        <f t="shared" si="113"/>
        <v>-2.7794444444444455E-2</v>
      </c>
      <c r="N198" s="21"/>
      <c r="O198" s="36">
        <f t="shared" si="122"/>
        <v>-0.59552362047289631</v>
      </c>
      <c r="P198" s="36">
        <f t="shared" si="127"/>
        <v>-1.8</v>
      </c>
      <c r="Q198" s="38"/>
      <c r="R198" s="36"/>
      <c r="S198" s="21"/>
      <c r="U198" s="23">
        <f t="shared" si="128"/>
        <v>-1351.1148758531749</v>
      </c>
      <c r="V198" s="23">
        <f t="shared" si="129"/>
        <v>-1348.7947884231316</v>
      </c>
      <c r="W198" s="24">
        <f t="shared" ref="W198:W261" si="131">AVERAGEIFS(Y_VADM,AgeBP,"&gt;"&amp;U198,AgeBP,"&lt;="&amp;U199)</f>
        <v>2.0506666666666669</v>
      </c>
      <c r="X198" s="24">
        <f t="shared" si="104"/>
        <v>1.8089166666666667</v>
      </c>
      <c r="Y198" s="24">
        <f t="shared" si="105"/>
        <v>1.2818688888888889</v>
      </c>
      <c r="Z198" s="27">
        <f t="shared" si="106"/>
        <v>-0.52704777777777778</v>
      </c>
      <c r="AA198" s="64">
        <f t="shared" si="107"/>
        <v>-0.76879777777777791</v>
      </c>
      <c r="AC198" s="36">
        <f t="shared" si="123"/>
        <v>-0.14988018671397063</v>
      </c>
      <c r="AD198" s="36">
        <f t="shared" si="130"/>
        <v>-2.16</v>
      </c>
      <c r="AE198" s="49"/>
      <c r="AF198" s="36"/>
      <c r="AG198" s="21"/>
      <c r="AI198" s="23"/>
      <c r="AJ198" s="23"/>
      <c r="AK198" s="24"/>
      <c r="AL198" s="24"/>
      <c r="AM198" s="24"/>
      <c r="AN198" s="27"/>
      <c r="AO198" s="18"/>
      <c r="AP198" s="21"/>
    </row>
    <row r="199" spans="1:42" ht="15">
      <c r="A199" s="14">
        <v>1881900</v>
      </c>
      <c r="B199" s="12">
        <f t="shared" si="124"/>
        <v>-1881.9</v>
      </c>
      <c r="C199" s="12">
        <f t="shared" si="125"/>
        <v>2.1999999999998181</v>
      </c>
      <c r="D199" s="16">
        <v>1.2926</v>
      </c>
      <c r="G199" s="23">
        <f t="shared" si="126"/>
        <v>-659.72882206435543</v>
      </c>
      <c r="H199" s="23">
        <f t="shared" si="126"/>
        <v>-658.95545958767445</v>
      </c>
      <c r="I199" s="24">
        <f t="shared" si="108"/>
        <v>1.8241000000000001</v>
      </c>
      <c r="J199" s="24">
        <f t="shared" si="109"/>
        <v>1.8002</v>
      </c>
      <c r="K199" s="24">
        <f t="shared" si="110"/>
        <v>1.7128166666666667</v>
      </c>
      <c r="L199" s="65">
        <f t="shared" si="112"/>
        <v>-8.7383333333333368E-2</v>
      </c>
      <c r="M199" s="18">
        <f t="shared" si="113"/>
        <v>-0.1112833333333334</v>
      </c>
      <c r="N199" s="21"/>
      <c r="O199" s="36">
        <f t="shared" si="122"/>
        <v>6.0178022643280954E-2</v>
      </c>
      <c r="P199" s="36">
        <f t="shared" si="127"/>
        <v>-1.8</v>
      </c>
      <c r="Q199" s="38"/>
      <c r="R199" s="36"/>
      <c r="S199" s="21"/>
      <c r="U199" s="23">
        <f t="shared" si="128"/>
        <v>-1346.4747009930888</v>
      </c>
      <c r="V199" s="23">
        <f t="shared" si="129"/>
        <v>-1344.1546135630456</v>
      </c>
      <c r="W199" s="24">
        <f t="shared" si="131"/>
        <v>1.1651333333333334</v>
      </c>
      <c r="X199" s="24">
        <f t="shared" si="104"/>
        <v>1.4227444444444446</v>
      </c>
      <c r="Y199" s="24">
        <f t="shared" si="105"/>
        <v>1.3263987037037037</v>
      </c>
      <c r="Z199" s="27">
        <f t="shared" si="106"/>
        <v>-9.6345740740740871E-2</v>
      </c>
      <c r="AA199" s="64">
        <f t="shared" si="107"/>
        <v>0.16126537037037036</v>
      </c>
      <c r="AC199" s="36">
        <f t="shared" si="123"/>
        <v>0.5207119039580641</v>
      </c>
      <c r="AD199" s="36">
        <f t="shared" si="130"/>
        <v>-2.16</v>
      </c>
      <c r="AE199" s="49"/>
      <c r="AF199" s="36"/>
      <c r="AG199" s="21"/>
      <c r="AI199" s="23"/>
      <c r="AJ199" s="23"/>
      <c r="AK199" s="24"/>
      <c r="AL199" s="24"/>
      <c r="AM199" s="24"/>
      <c r="AN199" s="27"/>
      <c r="AO199" s="18"/>
      <c r="AP199" s="21"/>
    </row>
    <row r="200" spans="1:42" ht="15">
      <c r="A200" s="14">
        <v>1879800</v>
      </c>
      <c r="B200" s="12">
        <f t="shared" si="124"/>
        <v>-1879.8</v>
      </c>
      <c r="C200" s="12">
        <f t="shared" si="125"/>
        <v>2.1000000000001364</v>
      </c>
      <c r="D200" s="16">
        <v>1.2025999999999999</v>
      </c>
      <c r="G200" s="23">
        <f t="shared" si="126"/>
        <v>-658.18209711099337</v>
      </c>
      <c r="H200" s="23">
        <f t="shared" si="126"/>
        <v>-657.4087346343124</v>
      </c>
      <c r="I200" s="24">
        <f t="shared" si="108"/>
        <v>1.8009999999999999</v>
      </c>
      <c r="J200" s="24">
        <f t="shared" si="109"/>
        <v>1.8072666666666664</v>
      </c>
      <c r="K200" s="24">
        <f t="shared" si="110"/>
        <v>1.722761111111111</v>
      </c>
      <c r="L200" s="65">
        <f t="shared" si="112"/>
        <v>-8.4505555555555389E-2</v>
      </c>
      <c r="M200" s="18">
        <f t="shared" si="113"/>
        <v>-7.8238888888888969E-2</v>
      </c>
      <c r="N200" s="21"/>
      <c r="O200" s="36">
        <f t="shared" si="122"/>
        <v>0.68772170016043987</v>
      </c>
      <c r="P200" s="36">
        <f t="shared" si="127"/>
        <v>-1.8</v>
      </c>
      <c r="Q200" s="38"/>
      <c r="R200" s="36"/>
      <c r="S200" s="21"/>
      <c r="U200" s="23">
        <f t="shared" si="128"/>
        <v>-1341.8345261330028</v>
      </c>
      <c r="V200" s="23">
        <f t="shared" si="129"/>
        <v>-1339.5144387029595</v>
      </c>
      <c r="W200" s="24">
        <f t="shared" si="131"/>
        <v>1.0524333333333333</v>
      </c>
      <c r="X200" s="24">
        <f t="shared" si="104"/>
        <v>1.1236222222222221</v>
      </c>
      <c r="Y200" s="24">
        <f t="shared" si="105"/>
        <v>1.3128424074074077</v>
      </c>
      <c r="Z200" s="27">
        <f t="shared" si="106"/>
        <v>0.18922018518518557</v>
      </c>
      <c r="AA200" s="64">
        <f t="shared" si="107"/>
        <v>0.26040907407407432</v>
      </c>
      <c r="AC200" s="36">
        <f t="shared" si="123"/>
        <v>0.94765710769994571</v>
      </c>
      <c r="AD200" s="36">
        <f t="shared" si="130"/>
        <v>-2.16</v>
      </c>
      <c r="AE200" s="49"/>
      <c r="AF200" s="36"/>
      <c r="AG200" s="21"/>
      <c r="AI200" s="23"/>
      <c r="AJ200" s="23"/>
      <c r="AK200" s="24"/>
      <c r="AL200" s="24"/>
      <c r="AM200" s="24"/>
      <c r="AN200" s="27"/>
      <c r="AO200" s="18"/>
      <c r="AP200" s="21"/>
    </row>
    <row r="201" spans="1:42" ht="15">
      <c r="A201" s="14">
        <v>1877500</v>
      </c>
      <c r="B201" s="12">
        <f t="shared" si="124"/>
        <v>-1877.5</v>
      </c>
      <c r="C201" s="12">
        <f t="shared" si="125"/>
        <v>2.2999999999999545</v>
      </c>
      <c r="D201" s="16">
        <v>1.3666</v>
      </c>
      <c r="G201" s="23">
        <f t="shared" si="126"/>
        <v>-656.63537215763131</v>
      </c>
      <c r="H201" s="23">
        <f t="shared" si="126"/>
        <v>-655.86200968095034</v>
      </c>
      <c r="I201" s="24">
        <f t="shared" si="108"/>
        <v>1.7967</v>
      </c>
      <c r="J201" s="24">
        <f t="shared" si="109"/>
        <v>1.7605999999999999</v>
      </c>
      <c r="K201" s="24">
        <f t="shared" si="110"/>
        <v>1.6973611111111109</v>
      </c>
      <c r="L201" s="65">
        <f t="shared" si="112"/>
        <v>-6.3238888888889067E-2</v>
      </c>
      <c r="M201" s="18">
        <f t="shared" si="113"/>
        <v>-9.9338888888889088E-2</v>
      </c>
      <c r="N201" s="21"/>
      <c r="O201" s="36">
        <f t="shared" si="122"/>
        <v>0.99347275099715104</v>
      </c>
      <c r="P201" s="36">
        <f t="shared" si="127"/>
        <v>-1.8</v>
      </c>
      <c r="Q201" s="38"/>
      <c r="R201" s="36"/>
      <c r="S201" s="21"/>
      <c r="U201" s="23">
        <f t="shared" si="128"/>
        <v>-1337.1943512729167</v>
      </c>
      <c r="V201" s="23">
        <f t="shared" si="129"/>
        <v>-1334.8742638428735</v>
      </c>
      <c r="W201" s="24">
        <f t="shared" si="131"/>
        <v>1.1533</v>
      </c>
      <c r="X201" s="24">
        <f t="shared" si="104"/>
        <v>1.0634622222222223</v>
      </c>
      <c r="Y201" s="24">
        <f t="shared" si="105"/>
        <v>1.3417831481481484</v>
      </c>
      <c r="Z201" s="27">
        <f t="shared" si="106"/>
        <v>0.27832092592592605</v>
      </c>
      <c r="AA201" s="64">
        <f t="shared" si="107"/>
        <v>0.18848314814814837</v>
      </c>
      <c r="AC201" s="36">
        <f t="shared" si="123"/>
        <v>0.9311830187134329</v>
      </c>
      <c r="AD201" s="36">
        <f t="shared" si="130"/>
        <v>-2.16</v>
      </c>
      <c r="AE201" s="49"/>
      <c r="AF201" s="36"/>
      <c r="AG201" s="21"/>
      <c r="AI201" s="23"/>
      <c r="AJ201" s="23"/>
      <c r="AK201" s="24"/>
      <c r="AL201" s="24"/>
      <c r="AM201" s="24"/>
      <c r="AN201" s="27"/>
      <c r="AO201" s="18"/>
      <c r="AP201" s="21"/>
    </row>
    <row r="202" spans="1:42" ht="15">
      <c r="A202" s="14">
        <v>1875300</v>
      </c>
      <c r="B202" s="12">
        <f t="shared" si="124"/>
        <v>-1875.3</v>
      </c>
      <c r="C202" s="12">
        <f t="shared" si="125"/>
        <v>2.2000000000000455</v>
      </c>
      <c r="D202" s="16">
        <v>1.268</v>
      </c>
      <c r="G202" s="23">
        <f t="shared" si="126"/>
        <v>-655.08864720426925</v>
      </c>
      <c r="H202" s="23">
        <f t="shared" si="126"/>
        <v>-654.31528472758828</v>
      </c>
      <c r="I202" s="24">
        <f t="shared" si="108"/>
        <v>1.6840999999999999</v>
      </c>
      <c r="J202" s="24">
        <f t="shared" si="109"/>
        <v>1.6501000000000001</v>
      </c>
      <c r="K202" s="24">
        <f t="shared" si="110"/>
        <v>1.6915666666666664</v>
      </c>
      <c r="L202" s="65">
        <f t="shared" si="112"/>
        <v>4.1466666666666319E-2</v>
      </c>
      <c r="M202" s="18">
        <f t="shared" si="113"/>
        <v>7.4666666666665105E-3</v>
      </c>
      <c r="N202" s="21"/>
      <c r="O202" s="36">
        <f t="shared" si="122"/>
        <v>0.83436686042257258</v>
      </c>
      <c r="P202" s="36">
        <f t="shared" si="127"/>
        <v>-1.8</v>
      </c>
      <c r="Q202" s="38"/>
      <c r="R202" s="36"/>
      <c r="S202" s="21"/>
      <c r="U202" s="23">
        <f t="shared" si="128"/>
        <v>-1332.5541764128307</v>
      </c>
      <c r="V202" s="23">
        <f t="shared" si="129"/>
        <v>-1330.2340889827874</v>
      </c>
      <c r="W202" s="24">
        <f t="shared" si="131"/>
        <v>0.98465333333333349</v>
      </c>
      <c r="X202" s="24">
        <f t="shared" si="104"/>
        <v>1.0467294444444446</v>
      </c>
      <c r="Y202" s="24">
        <f t="shared" si="105"/>
        <v>1.2190887037037035</v>
      </c>
      <c r="Z202" s="27">
        <f t="shared" si="106"/>
        <v>0.17235925925925888</v>
      </c>
      <c r="AA202" s="64">
        <f t="shared" si="107"/>
        <v>0.23443537037036999</v>
      </c>
      <c r="AC202" s="36">
        <f t="shared" si="123"/>
        <v>0.47899804632441767</v>
      </c>
      <c r="AD202" s="36">
        <f t="shared" si="130"/>
        <v>-2.16</v>
      </c>
      <c r="AE202" s="49"/>
      <c r="AF202" s="36"/>
      <c r="AG202" s="21"/>
      <c r="AI202" s="23"/>
      <c r="AJ202" s="23"/>
      <c r="AK202" s="24"/>
      <c r="AL202" s="24"/>
      <c r="AM202" s="24"/>
      <c r="AN202" s="27"/>
      <c r="AO202" s="18"/>
      <c r="AP202" s="21"/>
    </row>
    <row r="203" spans="1:42" ht="15">
      <c r="A203" s="14">
        <v>1873100</v>
      </c>
      <c r="B203" s="12">
        <f t="shared" si="124"/>
        <v>-1873.1</v>
      </c>
      <c r="C203" s="12">
        <f t="shared" si="125"/>
        <v>2.2000000000000455</v>
      </c>
      <c r="D203" s="16">
        <v>1.5488</v>
      </c>
      <c r="G203" s="23">
        <f t="shared" si="126"/>
        <v>-653.54192225090719</v>
      </c>
      <c r="H203" s="23">
        <f t="shared" si="126"/>
        <v>-652.76855977422622</v>
      </c>
      <c r="I203" s="24">
        <f t="shared" si="108"/>
        <v>1.4695</v>
      </c>
      <c r="J203" s="24">
        <f t="shared" si="109"/>
        <v>1.6206666666666667</v>
      </c>
      <c r="K203" s="24">
        <f t="shared" si="110"/>
        <v>1.6930666666666663</v>
      </c>
      <c r="L203" s="65">
        <f t="shared" si="112"/>
        <v>7.2399999999999576E-2</v>
      </c>
      <c r="M203" s="18">
        <f t="shared" si="113"/>
        <v>0.22356666666666625</v>
      </c>
      <c r="N203" s="21"/>
      <c r="O203" s="36">
        <f t="shared" si="122"/>
        <v>0.28485144290153802</v>
      </c>
      <c r="P203" s="36">
        <f t="shared" si="127"/>
        <v>-1.8</v>
      </c>
      <c r="Q203" s="38"/>
      <c r="R203" s="36"/>
      <c r="S203" s="21"/>
      <c r="U203" s="23">
        <f t="shared" si="128"/>
        <v>-1327.9140015527446</v>
      </c>
      <c r="V203" s="23">
        <f t="shared" si="129"/>
        <v>-1325.5939141227013</v>
      </c>
      <c r="W203" s="24">
        <f t="shared" si="131"/>
        <v>1.002235</v>
      </c>
      <c r="X203" s="24">
        <f t="shared" si="104"/>
        <v>0.99809944444444432</v>
      </c>
      <c r="Y203" s="24">
        <f t="shared" si="105"/>
        <v>1.0919231481481482</v>
      </c>
      <c r="Z203" s="27">
        <f t="shared" si="106"/>
        <v>9.3823703703703853E-2</v>
      </c>
      <c r="AA203" s="64">
        <f t="shared" si="107"/>
        <v>8.9688148148148183E-2</v>
      </c>
      <c r="AC203" s="36">
        <f t="shared" si="123"/>
        <v>-0.19731543541007934</v>
      </c>
      <c r="AD203" s="36">
        <f t="shared" si="130"/>
        <v>-2.16</v>
      </c>
      <c r="AE203" s="49"/>
      <c r="AF203" s="36"/>
      <c r="AG203" s="21"/>
      <c r="AI203" s="23"/>
      <c r="AJ203" s="23"/>
      <c r="AK203" s="24"/>
      <c r="AL203" s="24"/>
      <c r="AM203" s="24"/>
      <c r="AN203" s="27"/>
      <c r="AO203" s="18"/>
      <c r="AP203" s="21"/>
    </row>
    <row r="204" spans="1:42" ht="15">
      <c r="A204" s="14">
        <v>1871000</v>
      </c>
      <c r="B204" s="12">
        <f t="shared" si="124"/>
        <v>-1871</v>
      </c>
      <c r="C204" s="12">
        <f t="shared" si="125"/>
        <v>2.0999999999999091</v>
      </c>
      <c r="D204" s="16">
        <v>1.3359000000000001</v>
      </c>
      <c r="G204" s="23">
        <f t="shared" si="126"/>
        <v>-651.99519729754513</v>
      </c>
      <c r="H204" s="23">
        <f t="shared" si="126"/>
        <v>-651.22183482086416</v>
      </c>
      <c r="I204" s="24">
        <f t="shared" si="108"/>
        <v>1.7083999999999999</v>
      </c>
      <c r="J204" s="24">
        <f t="shared" si="109"/>
        <v>1.5515000000000001</v>
      </c>
      <c r="K204" s="24">
        <f t="shared" si="110"/>
        <v>1.6846944444444443</v>
      </c>
      <c r="L204" s="65">
        <f t="shared" si="112"/>
        <v>0.13319444444444417</v>
      </c>
      <c r="M204" s="18">
        <f t="shared" si="113"/>
        <v>-2.3705555555555646E-2</v>
      </c>
      <c r="N204" s="21"/>
      <c r="O204" s="36">
        <f t="shared" si="122"/>
        <v>-0.39794913052432712</v>
      </c>
      <c r="P204" s="36">
        <f t="shared" si="127"/>
        <v>-1.8</v>
      </c>
      <c r="Q204" s="38"/>
      <c r="R204" s="36"/>
      <c r="S204" s="21"/>
      <c r="U204" s="23">
        <f t="shared" si="128"/>
        <v>-1323.2738266926585</v>
      </c>
      <c r="V204" s="23">
        <f t="shared" si="129"/>
        <v>-1320.9537392626153</v>
      </c>
      <c r="W204" s="24">
        <f t="shared" si="131"/>
        <v>1.0074099999999999</v>
      </c>
      <c r="X204" s="24">
        <f t="shared" si="104"/>
        <v>1.1529705555555554</v>
      </c>
      <c r="Y204" s="24">
        <f t="shared" si="105"/>
        <v>1.0613575925925924</v>
      </c>
      <c r="Z204" s="27">
        <f t="shared" si="106"/>
        <v>-9.1612962962962952E-2</v>
      </c>
      <c r="AA204" s="64">
        <f t="shared" si="107"/>
        <v>5.3947592592592519E-2</v>
      </c>
      <c r="AC204" s="36">
        <f t="shared" si="123"/>
        <v>-0.78130283199942507</v>
      </c>
      <c r="AD204" s="36">
        <f t="shared" si="130"/>
        <v>-2.16</v>
      </c>
      <c r="AE204" s="49"/>
      <c r="AF204" s="36"/>
      <c r="AG204" s="21"/>
      <c r="AI204" s="23"/>
      <c r="AJ204" s="23"/>
      <c r="AK204" s="24"/>
      <c r="AL204" s="24"/>
      <c r="AM204" s="24"/>
      <c r="AN204" s="27"/>
      <c r="AO204" s="18"/>
      <c r="AP204" s="21"/>
    </row>
    <row r="205" spans="1:42" ht="15">
      <c r="A205" s="14">
        <v>1868700</v>
      </c>
      <c r="B205" s="12">
        <f t="shared" si="124"/>
        <v>-1868.7</v>
      </c>
      <c r="C205" s="12">
        <f t="shared" si="125"/>
        <v>2.2999999999999545</v>
      </c>
      <c r="D205" s="16">
        <v>1.5406</v>
      </c>
      <c r="G205" s="23">
        <f t="shared" si="126"/>
        <v>-650.44847234418307</v>
      </c>
      <c r="H205" s="23">
        <f t="shared" si="126"/>
        <v>-649.6751098675021</v>
      </c>
      <c r="I205" s="24">
        <f t="shared" si="108"/>
        <v>1.4765999999999999</v>
      </c>
      <c r="J205" s="24">
        <f t="shared" si="109"/>
        <v>1.6243999999999998</v>
      </c>
      <c r="K205" s="24">
        <f t="shared" si="110"/>
        <v>1.6744166666666667</v>
      </c>
      <c r="L205" s="65">
        <f t="shared" si="112"/>
        <v>5.001666666666682E-2</v>
      </c>
      <c r="M205" s="18">
        <f t="shared" si="113"/>
        <v>0.19781666666666675</v>
      </c>
      <c r="N205" s="21"/>
      <c r="O205" s="36">
        <f t="shared" si="122"/>
        <v>-0.89454488306587054</v>
      </c>
      <c r="P205" s="36">
        <f t="shared" si="127"/>
        <v>-1.8</v>
      </c>
      <c r="Q205" s="38"/>
      <c r="R205" s="36"/>
      <c r="S205" s="21"/>
      <c r="U205" s="23">
        <f t="shared" si="128"/>
        <v>-1318.6336518325725</v>
      </c>
      <c r="V205" s="23">
        <f t="shared" si="129"/>
        <v>-1316.3135644025292</v>
      </c>
      <c r="W205" s="24">
        <f t="shared" si="131"/>
        <v>1.4492666666666667</v>
      </c>
      <c r="X205" s="24">
        <f t="shared" si="104"/>
        <v>1.1877922222222221</v>
      </c>
      <c r="Y205" s="24">
        <f t="shared" si="105"/>
        <v>1.0360094444444445</v>
      </c>
      <c r="Z205" s="27">
        <f t="shared" si="106"/>
        <v>-0.1517827777777776</v>
      </c>
      <c r="AA205" s="64">
        <f t="shared" si="107"/>
        <v>-0.41325722222222216</v>
      </c>
      <c r="AC205" s="36">
        <f t="shared" si="123"/>
        <v>-0.99970995028246856</v>
      </c>
      <c r="AD205" s="36">
        <f t="shared" si="130"/>
        <v>-2.16</v>
      </c>
      <c r="AE205" s="49"/>
      <c r="AF205" s="36"/>
      <c r="AG205" s="21"/>
      <c r="AI205" s="23"/>
      <c r="AJ205" s="23"/>
      <c r="AK205" s="24"/>
      <c r="AL205" s="24"/>
      <c r="AM205" s="24"/>
      <c r="AN205" s="27"/>
      <c r="AO205" s="18"/>
      <c r="AP205" s="21"/>
    </row>
    <row r="206" spans="1:42" ht="15">
      <c r="A206" s="14">
        <v>1866500</v>
      </c>
      <c r="B206" s="12">
        <f t="shared" si="124"/>
        <v>-1866.5</v>
      </c>
      <c r="C206" s="12">
        <f t="shared" si="125"/>
        <v>2.2000000000000455</v>
      </c>
      <c r="D206" s="16">
        <v>1.4032</v>
      </c>
      <c r="G206" s="23">
        <f t="shared" si="126"/>
        <v>-648.90174739082101</v>
      </c>
      <c r="H206" s="23">
        <f t="shared" si="126"/>
        <v>-648.12838491414004</v>
      </c>
      <c r="I206" s="24">
        <f t="shared" si="108"/>
        <v>1.6881999999999999</v>
      </c>
      <c r="J206" s="24">
        <f t="shared" si="109"/>
        <v>1.6512666666666664</v>
      </c>
      <c r="K206" s="24">
        <f t="shared" si="110"/>
        <v>1.636883333333333</v>
      </c>
      <c r="L206" s="65">
        <f t="shared" si="112"/>
        <v>-1.4383333333333415E-2</v>
      </c>
      <c r="M206" s="18">
        <f t="shared" si="113"/>
        <v>-5.1316666666666899E-2</v>
      </c>
      <c r="N206" s="21"/>
      <c r="O206" s="36">
        <f t="shared" si="122"/>
        <v>-0.97257314306194242</v>
      </c>
      <c r="P206" s="36">
        <f t="shared" si="127"/>
        <v>-1.8</v>
      </c>
      <c r="Q206" s="38"/>
      <c r="R206" s="36"/>
      <c r="S206" s="21"/>
      <c r="U206" s="23">
        <f t="shared" si="128"/>
        <v>-1313.9934769724864</v>
      </c>
      <c r="V206" s="23">
        <f t="shared" si="129"/>
        <v>-1311.6733895424431</v>
      </c>
      <c r="W206" s="24">
        <f t="shared" si="131"/>
        <v>1.1067</v>
      </c>
      <c r="X206" s="24">
        <f t="shared" si="104"/>
        <v>1.1540477777777778</v>
      </c>
      <c r="Y206" s="24">
        <f t="shared" si="105"/>
        <v>0.99970888888888865</v>
      </c>
      <c r="Z206" s="27">
        <f t="shared" si="106"/>
        <v>-0.15433888888888914</v>
      </c>
      <c r="AA206" s="64">
        <f t="shared" si="107"/>
        <v>-0.10699111111111137</v>
      </c>
      <c r="AC206" s="36">
        <f t="shared" si="123"/>
        <v>-0.7503416722898818</v>
      </c>
      <c r="AD206" s="36">
        <f t="shared" si="130"/>
        <v>-2.16</v>
      </c>
      <c r="AE206" s="49"/>
      <c r="AF206" s="36"/>
      <c r="AG206" s="21"/>
      <c r="AI206" s="23"/>
      <c r="AJ206" s="23"/>
      <c r="AK206" s="24"/>
      <c r="AL206" s="24"/>
      <c r="AM206" s="24"/>
      <c r="AN206" s="27"/>
      <c r="AO206" s="18"/>
      <c r="AP206" s="21"/>
    </row>
    <row r="207" spans="1:42" ht="15">
      <c r="A207" s="14">
        <v>1864300</v>
      </c>
      <c r="B207" s="12">
        <f t="shared" si="124"/>
        <v>-1864.3</v>
      </c>
      <c r="C207" s="12">
        <f t="shared" si="125"/>
        <v>2.2000000000000455</v>
      </c>
      <c r="D207" s="16">
        <v>1.6404000000000001</v>
      </c>
      <c r="G207" s="23">
        <f t="shared" si="126"/>
        <v>-647.35502243745896</v>
      </c>
      <c r="H207" s="23">
        <f t="shared" si="126"/>
        <v>-646.58165996077798</v>
      </c>
      <c r="I207" s="24">
        <f t="shared" si="108"/>
        <v>1.7889999999999999</v>
      </c>
      <c r="J207" s="24">
        <f t="shared" si="109"/>
        <v>1.741983333333333</v>
      </c>
      <c r="K207" s="24">
        <f t="shared" si="110"/>
        <v>1.6156833333333334</v>
      </c>
      <c r="L207" s="65">
        <f t="shared" si="112"/>
        <v>-0.12629999999999963</v>
      </c>
      <c r="M207" s="18">
        <f t="shared" si="113"/>
        <v>-0.17331666666666656</v>
      </c>
      <c r="N207" s="21"/>
      <c r="O207" s="36">
        <f t="shared" si="122"/>
        <v>-0.59552362047282226</v>
      </c>
      <c r="P207" s="36">
        <f t="shared" si="127"/>
        <v>-1.8</v>
      </c>
      <c r="Q207" s="38"/>
      <c r="R207" s="36"/>
      <c r="S207" s="21"/>
      <c r="U207" s="23">
        <f t="shared" si="128"/>
        <v>-1309.3533021124003</v>
      </c>
      <c r="V207" s="23">
        <f t="shared" si="129"/>
        <v>-1307.0332146823571</v>
      </c>
      <c r="W207" s="24">
        <f t="shared" si="131"/>
        <v>0.90617666666666663</v>
      </c>
      <c r="X207" s="24">
        <f t="shared" si="104"/>
        <v>0.96763999999999994</v>
      </c>
      <c r="Y207" s="24">
        <f t="shared" si="105"/>
        <v>0.98584666666666665</v>
      </c>
      <c r="Z207" s="27">
        <f t="shared" si="106"/>
        <v>1.8206666666666704E-2</v>
      </c>
      <c r="AA207" s="64">
        <f t="shared" si="107"/>
        <v>7.9670000000000019E-2</v>
      </c>
      <c r="AC207" s="36">
        <f t="shared" si="123"/>
        <v>-0.14988018671404815</v>
      </c>
      <c r="AD207" s="36">
        <f t="shared" si="130"/>
        <v>-2.16</v>
      </c>
      <c r="AE207" s="49"/>
      <c r="AF207" s="36"/>
      <c r="AG207" s="21"/>
      <c r="AI207" s="23"/>
      <c r="AJ207" s="23"/>
      <c r="AK207" s="24"/>
      <c r="AL207" s="24"/>
      <c r="AM207" s="24"/>
      <c r="AN207" s="27"/>
      <c r="AO207" s="18"/>
      <c r="AP207" s="21"/>
    </row>
    <row r="208" spans="1:42" ht="15">
      <c r="A208" s="14">
        <v>1862200</v>
      </c>
      <c r="B208" s="12">
        <f t="shared" si="124"/>
        <v>-1862.2</v>
      </c>
      <c r="C208" s="12">
        <f t="shared" si="125"/>
        <v>2.0999999999999091</v>
      </c>
      <c r="D208" s="16">
        <v>1.4403999999999999</v>
      </c>
      <c r="F208" t="s">
        <v>37</v>
      </c>
      <c r="G208" s="23">
        <f t="shared" si="126"/>
        <v>-645.8082974840969</v>
      </c>
      <c r="H208" s="23">
        <f t="shared" si="126"/>
        <v>-645.03493500741592</v>
      </c>
      <c r="I208" s="24">
        <f>(I207+I209)/2</f>
        <v>1.7487499999999998</v>
      </c>
      <c r="J208" s="24">
        <f t="shared" si="109"/>
        <v>1.74875</v>
      </c>
      <c r="K208" s="24">
        <f t="shared" si="110"/>
        <v>1.634038888888889</v>
      </c>
      <c r="L208" s="65">
        <f t="shared" si="112"/>
        <v>-0.11471111111111099</v>
      </c>
      <c r="M208" s="18">
        <f t="shared" si="113"/>
        <v>-0.11471111111111076</v>
      </c>
      <c r="N208" s="21"/>
      <c r="O208" s="36">
        <f t="shared" si="122"/>
        <v>6.0178022643316169E-2</v>
      </c>
      <c r="P208" s="36">
        <f t="shared" si="127"/>
        <v>-1.8</v>
      </c>
      <c r="Q208" s="38"/>
      <c r="R208" s="36"/>
      <c r="S208" s="21"/>
      <c r="U208" s="23">
        <f t="shared" si="128"/>
        <v>-1304.7131272523143</v>
      </c>
      <c r="V208" s="23">
        <f t="shared" si="129"/>
        <v>-1302.393039822271</v>
      </c>
      <c r="W208" s="24">
        <f t="shared" si="131"/>
        <v>0.8900433333333333</v>
      </c>
      <c r="X208" s="24">
        <f t="shared" si="104"/>
        <v>0.87350666666666665</v>
      </c>
      <c r="Y208" s="24">
        <f t="shared" si="105"/>
        <v>0.99733166666666684</v>
      </c>
      <c r="Z208" s="27">
        <f t="shared" si="106"/>
        <v>0.12382500000000018</v>
      </c>
      <c r="AA208" s="64">
        <f t="shared" si="107"/>
        <v>0.10728833333333354</v>
      </c>
      <c r="AC208" s="36">
        <f t="shared" si="123"/>
        <v>0.52071190395797284</v>
      </c>
      <c r="AD208" s="36">
        <f t="shared" si="130"/>
        <v>-2.16</v>
      </c>
      <c r="AE208" s="49"/>
      <c r="AF208" s="36"/>
      <c r="AG208" s="21"/>
      <c r="AI208" s="23"/>
      <c r="AJ208" s="23"/>
      <c r="AK208" s="24"/>
      <c r="AL208" s="24"/>
      <c r="AM208" s="24"/>
      <c r="AN208" s="27"/>
      <c r="AO208" s="18"/>
      <c r="AP208" s="21"/>
    </row>
    <row r="209" spans="1:42" ht="15">
      <c r="A209" s="14">
        <v>1859900</v>
      </c>
      <c r="B209" s="12">
        <f t="shared" si="124"/>
        <v>-1859.9</v>
      </c>
      <c r="C209" s="12">
        <f t="shared" si="125"/>
        <v>2.2999999999999545</v>
      </c>
      <c r="D209" s="16">
        <v>1.351</v>
      </c>
      <c r="G209" s="23">
        <f t="shared" si="126"/>
        <v>-644.26157253073484</v>
      </c>
      <c r="H209" s="23">
        <f t="shared" si="126"/>
        <v>-643.48821005405387</v>
      </c>
      <c r="I209" s="24">
        <f t="shared" si="108"/>
        <v>1.7084999999999999</v>
      </c>
      <c r="J209" s="24">
        <f t="shared" si="109"/>
        <v>1.6387166666666666</v>
      </c>
      <c r="K209" s="24">
        <f t="shared" si="110"/>
        <v>1.645861111111111</v>
      </c>
      <c r="L209" s="65">
        <f t="shared" si="112"/>
        <v>7.1444444444443977E-3</v>
      </c>
      <c r="M209" s="18">
        <f t="shared" si="113"/>
        <v>-6.2638888888888911E-2</v>
      </c>
      <c r="N209" s="21"/>
      <c r="O209" s="36">
        <f t="shared" si="122"/>
        <v>0.68772170016046552</v>
      </c>
      <c r="P209" s="36">
        <f t="shared" si="127"/>
        <v>-1.8</v>
      </c>
      <c r="Q209" s="38"/>
      <c r="R209" s="36"/>
      <c r="S209" s="21"/>
      <c r="U209" s="23">
        <f t="shared" si="128"/>
        <v>-1300.0729523922282</v>
      </c>
      <c r="V209" s="23">
        <f t="shared" si="129"/>
        <v>-1297.752864962185</v>
      </c>
      <c r="W209" s="24">
        <f t="shared" si="131"/>
        <v>0.82430000000000003</v>
      </c>
      <c r="X209" s="24">
        <f t="shared" si="104"/>
        <v>0.8469794444444444</v>
      </c>
      <c r="Y209" s="24">
        <f t="shared" si="105"/>
        <v>1.0038200000000002</v>
      </c>
      <c r="Z209" s="27">
        <f t="shared" si="106"/>
        <v>0.15684055555555576</v>
      </c>
      <c r="AA209" s="64">
        <f t="shared" si="107"/>
        <v>0.17952000000000012</v>
      </c>
      <c r="AC209" s="36">
        <f t="shared" si="123"/>
        <v>0.94765710769991163</v>
      </c>
      <c r="AD209" s="36">
        <f t="shared" si="130"/>
        <v>-2.16</v>
      </c>
      <c r="AE209" s="49"/>
      <c r="AF209" s="36"/>
      <c r="AG209" s="21"/>
      <c r="AI209" s="23"/>
      <c r="AJ209" s="23"/>
      <c r="AK209" s="24"/>
      <c r="AL209" s="24"/>
      <c r="AM209" s="24"/>
      <c r="AN209" s="27"/>
      <c r="AO209" s="18"/>
      <c r="AP209" s="21"/>
    </row>
    <row r="210" spans="1:42" ht="15">
      <c r="A210" s="14">
        <v>1857700</v>
      </c>
      <c r="B210" s="12">
        <f t="shared" si="124"/>
        <v>-1857.7</v>
      </c>
      <c r="C210" s="12">
        <f t="shared" si="125"/>
        <v>2.2000000000000455</v>
      </c>
      <c r="D210" s="16">
        <v>1.2472000000000001</v>
      </c>
      <c r="G210" s="23">
        <f t="shared" si="126"/>
        <v>-642.71484757737278</v>
      </c>
      <c r="H210" s="23">
        <f t="shared" si="126"/>
        <v>-641.94148510069181</v>
      </c>
      <c r="I210" s="24">
        <f t="shared" si="108"/>
        <v>1.4589000000000001</v>
      </c>
      <c r="J210" s="24">
        <f t="shared" si="109"/>
        <v>1.5535666666666668</v>
      </c>
      <c r="K210" s="24">
        <f t="shared" si="110"/>
        <v>1.6823055555555557</v>
      </c>
      <c r="L210" s="65">
        <f t="shared" si="112"/>
        <v>0.12873888888888896</v>
      </c>
      <c r="M210" s="18">
        <f t="shared" si="113"/>
        <v>0.22340555555555563</v>
      </c>
      <c r="N210" s="21"/>
      <c r="O210" s="36">
        <f t="shared" si="122"/>
        <v>0.99347275099716148</v>
      </c>
      <c r="P210" s="36">
        <f t="shared" si="127"/>
        <v>-1.8</v>
      </c>
      <c r="Q210" s="38"/>
      <c r="R210" s="36"/>
      <c r="S210" s="21"/>
      <c r="U210" s="23">
        <f t="shared" si="128"/>
        <v>-1295.4327775321422</v>
      </c>
      <c r="V210" s="23">
        <f t="shared" si="129"/>
        <v>-1293.1126901020989</v>
      </c>
      <c r="W210" s="24">
        <f t="shared" si="131"/>
        <v>0.82659499999999997</v>
      </c>
      <c r="X210" s="24">
        <f t="shared" si="104"/>
        <v>0.83692944444444439</v>
      </c>
      <c r="Y210" s="24">
        <f t="shared" si="105"/>
        <v>0.9700292592592592</v>
      </c>
      <c r="Z210" s="27">
        <f t="shared" si="106"/>
        <v>0.13309981481481481</v>
      </c>
      <c r="AA210" s="64">
        <f t="shared" si="107"/>
        <v>0.14343425925925923</v>
      </c>
      <c r="AC210" s="36">
        <f t="shared" si="123"/>
        <v>0.93118301871346154</v>
      </c>
      <c r="AD210" s="36">
        <f t="shared" si="130"/>
        <v>-2.16</v>
      </c>
      <c r="AE210" s="49"/>
      <c r="AF210" s="36"/>
      <c r="AG210" s="21"/>
      <c r="AI210" s="23"/>
      <c r="AJ210" s="23"/>
      <c r="AK210" s="24"/>
      <c r="AL210" s="24"/>
      <c r="AM210" s="24"/>
      <c r="AN210" s="27"/>
      <c r="AO210" s="18"/>
      <c r="AP210" s="21"/>
    </row>
    <row r="211" spans="1:42" ht="15">
      <c r="A211" s="14">
        <v>1855500</v>
      </c>
      <c r="B211" s="12">
        <f t="shared" si="124"/>
        <v>-1855.5</v>
      </c>
      <c r="C211" s="12">
        <f t="shared" si="125"/>
        <v>2.2000000000000455</v>
      </c>
      <c r="D211" s="16">
        <v>1.0943000000000001</v>
      </c>
      <c r="G211" s="23">
        <f t="shared" si="126"/>
        <v>-641.16812262401072</v>
      </c>
      <c r="H211" s="23">
        <f t="shared" si="126"/>
        <v>-640.39476014732975</v>
      </c>
      <c r="I211" s="24">
        <f t="shared" si="108"/>
        <v>1.4933000000000001</v>
      </c>
      <c r="J211" s="24">
        <f t="shared" si="109"/>
        <v>1.5289666666666666</v>
      </c>
      <c r="K211" s="24">
        <f t="shared" si="110"/>
        <v>1.6585500000000002</v>
      </c>
      <c r="L211" s="65">
        <f t="shared" si="112"/>
        <v>0.12958333333333361</v>
      </c>
      <c r="M211" s="18">
        <f t="shared" si="113"/>
        <v>0.16525000000000012</v>
      </c>
      <c r="N211" s="21"/>
      <c r="O211" s="36">
        <f t="shared" si="122"/>
        <v>0.83436686042255315</v>
      </c>
      <c r="P211" s="36">
        <f t="shared" si="127"/>
        <v>-1.8</v>
      </c>
      <c r="Q211" s="38"/>
      <c r="R211" s="36"/>
      <c r="S211" s="21"/>
      <c r="U211" s="23">
        <f t="shared" si="128"/>
        <v>-1290.7926026720561</v>
      </c>
      <c r="V211" s="23">
        <f t="shared" si="129"/>
        <v>-1288.4725152420128</v>
      </c>
      <c r="W211" s="24">
        <f t="shared" si="131"/>
        <v>0.8598933333333334</v>
      </c>
      <c r="X211" s="24">
        <f t="shared" si="104"/>
        <v>0.93069611111111106</v>
      </c>
      <c r="Y211" s="24">
        <f t="shared" si="105"/>
        <v>0.97512370370370383</v>
      </c>
      <c r="Z211" s="27">
        <f t="shared" si="106"/>
        <v>4.4427592592592768E-2</v>
      </c>
      <c r="AA211" s="64">
        <f t="shared" si="107"/>
        <v>0.11523037037037043</v>
      </c>
      <c r="AC211" s="36">
        <f t="shared" si="123"/>
        <v>0.47899804632451148</v>
      </c>
      <c r="AD211" s="36">
        <f t="shared" si="130"/>
        <v>-2.16</v>
      </c>
      <c r="AE211" s="49"/>
      <c r="AF211" s="36"/>
      <c r="AG211" s="21"/>
      <c r="AI211" s="23"/>
      <c r="AJ211" s="23"/>
      <c r="AK211" s="24"/>
      <c r="AL211" s="24"/>
      <c r="AM211" s="24"/>
      <c r="AN211" s="27"/>
      <c r="AO211" s="18"/>
      <c r="AP211" s="21"/>
    </row>
    <row r="212" spans="1:42" ht="15">
      <c r="A212" s="14">
        <v>1853300</v>
      </c>
      <c r="B212" s="12">
        <f t="shared" si="124"/>
        <v>-1853.3</v>
      </c>
      <c r="C212" s="12">
        <f t="shared" si="125"/>
        <v>2.2000000000000455</v>
      </c>
      <c r="D212" s="16">
        <v>1.2703</v>
      </c>
      <c r="G212" s="23">
        <f t="shared" ref="G212:H227" si="132">G211 + 1.54672495336205</f>
        <v>-639.62139767064866</v>
      </c>
      <c r="H212" s="23">
        <f t="shared" si="132"/>
        <v>-638.84803519396769</v>
      </c>
      <c r="I212" s="24">
        <f t="shared" si="108"/>
        <v>1.6347</v>
      </c>
      <c r="J212" s="24">
        <f t="shared" si="109"/>
        <v>1.6476</v>
      </c>
      <c r="K212" s="24">
        <f t="shared" si="110"/>
        <v>1.6108611111111111</v>
      </c>
      <c r="L212" s="65">
        <f t="shared" si="112"/>
        <v>-3.6738888888888876E-2</v>
      </c>
      <c r="M212" s="18">
        <f t="shared" si="113"/>
        <v>-2.3838888888888965E-2</v>
      </c>
      <c r="N212" s="21"/>
      <c r="O212" s="36">
        <f t="shared" si="122"/>
        <v>0.2848514429014497</v>
      </c>
      <c r="P212" s="36">
        <f t="shared" si="127"/>
        <v>-1.8</v>
      </c>
      <c r="Q212" s="38"/>
      <c r="R212" s="36"/>
      <c r="S212" s="21"/>
      <c r="U212" s="23">
        <f t="shared" si="128"/>
        <v>-1286.15242781197</v>
      </c>
      <c r="V212" s="23">
        <f t="shared" si="129"/>
        <v>-1283.8323403819268</v>
      </c>
      <c r="W212" s="24">
        <f t="shared" si="131"/>
        <v>1.1055999999999999</v>
      </c>
      <c r="X212" s="24">
        <f t="shared" ref="X212:X275" si="133">AVERAGE(W211:W213)</f>
        <v>1.0104327777777777</v>
      </c>
      <c r="Y212" s="24">
        <f t="shared" ref="Y212:Y275" si="134">AVERAGE(W208:W216)</f>
        <v>0.96255907407407393</v>
      </c>
      <c r="Z212" s="27">
        <f t="shared" ref="Z212:Z275" si="135">Y212-X212</f>
        <v>-4.7873703703703807E-2</v>
      </c>
      <c r="AA212" s="64">
        <f t="shared" ref="AA212:AA275" si="136">Y212-W212</f>
        <v>-0.14304092592592599</v>
      </c>
      <c r="AC212" s="36">
        <f t="shared" si="123"/>
        <v>-0.19731543540997462</v>
      </c>
      <c r="AD212" s="36">
        <f t="shared" si="130"/>
        <v>-2.16</v>
      </c>
      <c r="AE212" s="49"/>
      <c r="AF212" s="36"/>
      <c r="AG212" s="21"/>
      <c r="AI212" s="23"/>
      <c r="AJ212" s="23"/>
      <c r="AK212" s="24"/>
      <c r="AL212" s="24"/>
      <c r="AM212" s="24"/>
      <c r="AN212" s="27"/>
      <c r="AO212" s="18"/>
      <c r="AP212" s="21"/>
    </row>
    <row r="213" spans="1:42" ht="15">
      <c r="A213" s="14">
        <v>1851100</v>
      </c>
      <c r="B213" s="12">
        <f t="shared" si="124"/>
        <v>-1851.1</v>
      </c>
      <c r="C213" s="12">
        <f t="shared" si="125"/>
        <v>2.2000000000000455</v>
      </c>
      <c r="D213" s="16">
        <v>1.1267</v>
      </c>
      <c r="G213" s="23">
        <f t="shared" si="132"/>
        <v>-638.0746727172866</v>
      </c>
      <c r="H213" s="23">
        <f t="shared" si="132"/>
        <v>-637.30131024060563</v>
      </c>
      <c r="I213" s="24">
        <f t="shared" ref="I213:I276" si="137">AVERAGEIFS(Y_VADM,AgeBP,"&gt;"&amp;G213,AgeBP,"&lt;="&amp;G214)</f>
        <v>1.8148</v>
      </c>
      <c r="J213" s="24">
        <f t="shared" ref="J213:J276" si="138">AVERAGE(I212:I214)</f>
        <v>1.7513666666666667</v>
      </c>
      <c r="K213" s="24">
        <f t="shared" ref="K213:K276" si="139">AVERAGE(I209:I217)</f>
        <v>1.5642666666666669</v>
      </c>
      <c r="L213" s="65">
        <f t="shared" si="112"/>
        <v>-0.18709999999999982</v>
      </c>
      <c r="M213" s="18">
        <f t="shared" si="113"/>
        <v>-0.25053333333333305</v>
      </c>
      <c r="N213" s="21"/>
      <c r="O213" s="36">
        <f t="shared" si="122"/>
        <v>-0.39794913052435948</v>
      </c>
      <c r="P213" s="36">
        <f t="shared" si="127"/>
        <v>-1.8</v>
      </c>
      <c r="Q213" s="38"/>
      <c r="R213" s="36"/>
      <c r="S213" s="21"/>
      <c r="U213" s="23">
        <f t="shared" si="128"/>
        <v>-1281.512252951884</v>
      </c>
      <c r="V213" s="23">
        <f t="shared" si="129"/>
        <v>-1279.1921655218407</v>
      </c>
      <c r="W213" s="24">
        <f t="shared" si="131"/>
        <v>1.0658050000000001</v>
      </c>
      <c r="X213" s="24">
        <f t="shared" si="133"/>
        <v>1.1055183333333334</v>
      </c>
      <c r="Y213" s="24">
        <f t="shared" si="134"/>
        <v>0.92493796296296305</v>
      </c>
      <c r="Z213" s="27">
        <f t="shared" si="135"/>
        <v>-0.18058037037037034</v>
      </c>
      <c r="AA213" s="64">
        <f t="shared" si="136"/>
        <v>-0.14086703703703707</v>
      </c>
      <c r="AC213" s="36">
        <f t="shared" si="123"/>
        <v>-0.7813028319993407</v>
      </c>
      <c r="AD213" s="36">
        <f t="shared" si="130"/>
        <v>-2.16</v>
      </c>
      <c r="AE213" s="49"/>
      <c r="AF213" s="36"/>
      <c r="AG213" s="21"/>
      <c r="AI213" s="23"/>
      <c r="AJ213" s="23"/>
      <c r="AK213" s="24"/>
      <c r="AL213" s="24"/>
      <c r="AM213" s="24"/>
      <c r="AN213" s="27"/>
      <c r="AO213" s="18"/>
      <c r="AP213" s="21"/>
    </row>
    <row r="214" spans="1:42" ht="15">
      <c r="A214" s="14">
        <v>1848900</v>
      </c>
      <c r="B214" s="12">
        <f t="shared" si="124"/>
        <v>-1848.9</v>
      </c>
      <c r="C214" s="12">
        <f t="shared" si="125"/>
        <v>2.1999999999998181</v>
      </c>
      <c r="D214" s="16">
        <v>1.3043</v>
      </c>
      <c r="G214" s="23">
        <f t="shared" si="132"/>
        <v>-636.52794776392454</v>
      </c>
      <c r="H214" s="23">
        <f t="shared" si="132"/>
        <v>-635.75458528724357</v>
      </c>
      <c r="I214" s="24">
        <f t="shared" si="137"/>
        <v>1.8046</v>
      </c>
      <c r="J214" s="24">
        <f t="shared" si="138"/>
        <v>1.6979333333333333</v>
      </c>
      <c r="K214" s="24">
        <f t="shared" si="139"/>
        <v>1.5064333333333335</v>
      </c>
      <c r="L214" s="65">
        <f t="shared" si="112"/>
        <v>-0.19149999999999978</v>
      </c>
      <c r="M214" s="18">
        <f t="shared" si="113"/>
        <v>-0.29816666666666647</v>
      </c>
      <c r="N214" s="21"/>
      <c r="O214" s="36">
        <f t="shared" si="122"/>
        <v>-0.89454488306588631</v>
      </c>
      <c r="P214" s="36">
        <f t="shared" si="127"/>
        <v>-1.8</v>
      </c>
      <c r="Q214" s="38"/>
      <c r="R214" s="36"/>
      <c r="S214" s="21"/>
      <c r="U214" s="23">
        <f t="shared" si="128"/>
        <v>-1276.8720780917979</v>
      </c>
      <c r="V214" s="23">
        <f t="shared" si="129"/>
        <v>-1274.5519906617546</v>
      </c>
      <c r="W214" s="24">
        <f t="shared" si="131"/>
        <v>1.1451500000000001</v>
      </c>
      <c r="X214" s="24">
        <f t="shared" si="133"/>
        <v>1.1211683333333335</v>
      </c>
      <c r="Y214" s="24">
        <f t="shared" si="134"/>
        <v>0.92547018518518542</v>
      </c>
      <c r="Z214" s="27">
        <f t="shared" si="135"/>
        <v>-0.19569814814814812</v>
      </c>
      <c r="AA214" s="64">
        <f t="shared" si="136"/>
        <v>-0.21967981481481469</v>
      </c>
      <c r="AC214" s="36">
        <f t="shared" si="123"/>
        <v>-0.99970995028247123</v>
      </c>
      <c r="AD214" s="36">
        <f t="shared" si="130"/>
        <v>-2.16</v>
      </c>
      <c r="AE214" s="49"/>
      <c r="AF214" s="36"/>
      <c r="AG214" s="21"/>
      <c r="AI214" s="23"/>
      <c r="AJ214" s="23"/>
      <c r="AK214" s="24"/>
      <c r="AL214" s="24"/>
      <c r="AM214" s="24"/>
      <c r="AN214" s="27"/>
      <c r="AO214" s="18"/>
      <c r="AP214" s="21"/>
    </row>
    <row r="215" spans="1:42" ht="15">
      <c r="A215" s="14">
        <v>1846700</v>
      </c>
      <c r="B215" s="12">
        <f t="shared" si="124"/>
        <v>-1846.7</v>
      </c>
      <c r="C215" s="12">
        <f t="shared" si="125"/>
        <v>2.2000000000000455</v>
      </c>
      <c r="D215" s="16">
        <v>1.2451000000000001</v>
      </c>
      <c r="G215" s="23">
        <f t="shared" si="132"/>
        <v>-634.98122281056249</v>
      </c>
      <c r="H215" s="23">
        <f t="shared" si="132"/>
        <v>-634.20786033388151</v>
      </c>
      <c r="I215" s="24">
        <f t="shared" si="137"/>
        <v>1.4744000000000002</v>
      </c>
      <c r="J215" s="24">
        <f t="shared" si="138"/>
        <v>1.5462666666666667</v>
      </c>
      <c r="K215" s="24">
        <f t="shared" si="139"/>
        <v>1.4642666666666666</v>
      </c>
      <c r="L215" s="65">
        <f t="shared" si="112"/>
        <v>-8.2000000000000073E-2</v>
      </c>
      <c r="M215" s="18">
        <f t="shared" si="113"/>
        <v>-1.013333333333355E-2</v>
      </c>
      <c r="N215" s="21"/>
      <c r="O215" s="36">
        <f t="shared" si="122"/>
        <v>-0.972573143061921</v>
      </c>
      <c r="P215" s="36">
        <f t="shared" si="127"/>
        <v>-1.8</v>
      </c>
      <c r="Q215" s="38"/>
      <c r="R215" s="36"/>
      <c r="S215" s="21"/>
      <c r="U215" s="23">
        <f t="shared" si="128"/>
        <v>-1272.2319032317118</v>
      </c>
      <c r="V215" s="23">
        <f t="shared" si="129"/>
        <v>-1269.9118158016686</v>
      </c>
      <c r="W215" s="24">
        <f t="shared" si="131"/>
        <v>1.1525500000000002</v>
      </c>
      <c r="X215" s="24">
        <f t="shared" si="133"/>
        <v>1.0302650000000002</v>
      </c>
      <c r="Y215" s="24">
        <f t="shared" si="134"/>
        <v>0.91899351851851863</v>
      </c>
      <c r="Z215" s="27">
        <f t="shared" si="135"/>
        <v>-0.11127148148148158</v>
      </c>
      <c r="AA215" s="64">
        <f t="shared" si="136"/>
        <v>-0.23355648148148156</v>
      </c>
      <c r="AC215" s="36">
        <f t="shared" si="123"/>
        <v>-0.75034167228995241</v>
      </c>
      <c r="AD215" s="36">
        <f t="shared" si="130"/>
        <v>-2.16</v>
      </c>
      <c r="AE215" s="49"/>
      <c r="AF215" s="36"/>
      <c r="AG215" s="21"/>
      <c r="AI215" s="23"/>
      <c r="AJ215" s="23"/>
      <c r="AK215" s="24"/>
      <c r="AL215" s="24"/>
      <c r="AM215" s="24"/>
      <c r="AN215" s="27"/>
      <c r="AO215" s="18"/>
      <c r="AP215" s="21"/>
    </row>
    <row r="216" spans="1:42" ht="15">
      <c r="A216" s="14">
        <v>1844500</v>
      </c>
      <c r="B216" s="12">
        <f t="shared" si="124"/>
        <v>-1844.5</v>
      </c>
      <c r="C216" s="12">
        <f t="shared" si="125"/>
        <v>2.2000000000000455</v>
      </c>
      <c r="D216" s="16">
        <v>0.94752000000000003</v>
      </c>
      <c r="G216" s="23">
        <f t="shared" si="132"/>
        <v>-633.43449785720043</v>
      </c>
      <c r="H216" s="23">
        <f t="shared" si="132"/>
        <v>-632.66113538051945</v>
      </c>
      <c r="I216" s="24">
        <f t="shared" si="137"/>
        <v>1.3597999999999999</v>
      </c>
      <c r="J216" s="24">
        <f t="shared" si="138"/>
        <v>1.3878666666666666</v>
      </c>
      <c r="K216" s="24">
        <f t="shared" si="139"/>
        <v>1.4165777777777777</v>
      </c>
      <c r="L216" s="65">
        <f t="shared" si="112"/>
        <v>2.8711111111111132E-2</v>
      </c>
      <c r="M216" s="18">
        <f t="shared" si="113"/>
        <v>5.6777777777777816E-2</v>
      </c>
      <c r="N216" s="21"/>
      <c r="O216" s="36">
        <f t="shared" si="122"/>
        <v>-0.59552362047279395</v>
      </c>
      <c r="P216" s="36">
        <f t="shared" si="127"/>
        <v>-1.8</v>
      </c>
      <c r="Q216" s="38"/>
      <c r="R216" s="36"/>
      <c r="S216" s="21"/>
      <c r="U216" s="23">
        <f t="shared" si="128"/>
        <v>-1267.5917283716258</v>
      </c>
      <c r="V216" s="23">
        <f t="shared" si="129"/>
        <v>-1265.2716409415825</v>
      </c>
      <c r="W216" s="24">
        <f t="shared" si="131"/>
        <v>0.79309499999999999</v>
      </c>
      <c r="X216" s="24">
        <f t="shared" si="133"/>
        <v>0.83236611111111125</v>
      </c>
      <c r="Y216" s="24">
        <f t="shared" si="134"/>
        <v>0.92477240740740763</v>
      </c>
      <c r="Z216" s="27">
        <f t="shared" si="135"/>
        <v>9.2406296296296375E-2</v>
      </c>
      <c r="AA216" s="64">
        <f t="shared" si="136"/>
        <v>0.13167740740740763</v>
      </c>
      <c r="AC216" s="36">
        <f t="shared" si="123"/>
        <v>-0.14988018671418188</v>
      </c>
      <c r="AD216" s="36">
        <f t="shared" si="130"/>
        <v>-2.16</v>
      </c>
      <c r="AE216" s="49"/>
      <c r="AF216" s="36"/>
      <c r="AG216" s="21"/>
      <c r="AI216" s="23"/>
      <c r="AJ216" s="23"/>
      <c r="AK216" s="24"/>
      <c r="AL216" s="24"/>
      <c r="AM216" s="24"/>
      <c r="AN216" s="27"/>
      <c r="AO216" s="18"/>
      <c r="AP216" s="21"/>
    </row>
    <row r="217" spans="1:42" ht="15">
      <c r="A217" s="14">
        <v>1842300</v>
      </c>
      <c r="B217" s="12">
        <f t="shared" si="124"/>
        <v>-1842.3</v>
      </c>
      <c r="C217" s="12">
        <f t="shared" si="125"/>
        <v>2.2000000000000455</v>
      </c>
      <c r="D217" s="16">
        <v>1.0723</v>
      </c>
      <c r="G217" s="23">
        <f t="shared" si="132"/>
        <v>-631.88777290383837</v>
      </c>
      <c r="H217" s="23">
        <f t="shared" si="132"/>
        <v>-631.1144104271574</v>
      </c>
      <c r="I217" s="24">
        <f t="shared" si="137"/>
        <v>1.3293999999999999</v>
      </c>
      <c r="J217" s="24">
        <f t="shared" si="138"/>
        <v>1.2923999999999998</v>
      </c>
      <c r="K217" s="24">
        <f t="shared" si="139"/>
        <v>1.3455944444444445</v>
      </c>
      <c r="L217" s="65">
        <f t="shared" ref="L217:L280" si="140">K217-J217</f>
        <v>5.3194444444444766E-2</v>
      </c>
      <c r="M217" s="18">
        <f t="shared" ref="M217:M280" si="141">K217-I217</f>
        <v>1.6194444444444622E-2</v>
      </c>
      <c r="N217" s="21"/>
      <c r="O217" s="36">
        <f t="shared" si="122"/>
        <v>6.0178022643351391E-2</v>
      </c>
      <c r="P217" s="36">
        <f t="shared" si="127"/>
        <v>-1.8</v>
      </c>
      <c r="Q217" s="38"/>
      <c r="R217" s="36"/>
      <c r="S217" s="21"/>
      <c r="U217" s="23">
        <f t="shared" si="128"/>
        <v>-1262.9515535115397</v>
      </c>
      <c r="V217" s="23">
        <f t="shared" si="129"/>
        <v>-1260.6314660814965</v>
      </c>
      <c r="W217" s="24">
        <f t="shared" si="131"/>
        <v>0.55145333333333335</v>
      </c>
      <c r="X217" s="24">
        <f t="shared" si="133"/>
        <v>0.72454611111111111</v>
      </c>
      <c r="Y217" s="24">
        <f t="shared" si="134"/>
        <v>0.88878648148148143</v>
      </c>
      <c r="Z217" s="27">
        <f t="shared" si="135"/>
        <v>0.16424037037037031</v>
      </c>
      <c r="AA217" s="64">
        <f t="shared" si="136"/>
        <v>0.33733314814814808</v>
      </c>
      <c r="AC217" s="36">
        <f t="shared" si="123"/>
        <v>0.5207119039579059</v>
      </c>
      <c r="AD217" s="36">
        <f t="shared" si="130"/>
        <v>-2.16</v>
      </c>
      <c r="AE217" s="49"/>
      <c r="AF217" s="36"/>
      <c r="AG217" s="21"/>
      <c r="AI217" s="23"/>
      <c r="AJ217" s="23"/>
      <c r="AK217" s="24"/>
      <c r="AL217" s="24"/>
      <c r="AM217" s="24"/>
      <c r="AN217" s="27"/>
      <c r="AO217" s="18"/>
      <c r="AP217" s="21"/>
    </row>
    <row r="218" spans="1:42" ht="15">
      <c r="A218" s="14">
        <v>1840100</v>
      </c>
      <c r="B218" s="12">
        <f t="shared" si="124"/>
        <v>-1840.1</v>
      </c>
      <c r="C218" s="12">
        <f t="shared" si="125"/>
        <v>2.2000000000000455</v>
      </c>
      <c r="D218" s="16">
        <v>1.0886</v>
      </c>
      <c r="G218" s="23">
        <f t="shared" si="132"/>
        <v>-630.34104795047631</v>
      </c>
      <c r="H218" s="23">
        <f t="shared" si="132"/>
        <v>-629.56768547379534</v>
      </c>
      <c r="I218" s="24">
        <f t="shared" si="137"/>
        <v>1.1879999999999999</v>
      </c>
      <c r="J218" s="24">
        <f t="shared" si="138"/>
        <v>1.1989333333333334</v>
      </c>
      <c r="K218" s="24">
        <f t="shared" si="139"/>
        <v>1.2437266666666666</v>
      </c>
      <c r="L218" s="65">
        <f t="shared" si="140"/>
        <v>4.4793333333333241E-2</v>
      </c>
      <c r="M218" s="18">
        <f t="shared" si="141"/>
        <v>5.5726666666666702E-2</v>
      </c>
      <c r="N218" s="21"/>
      <c r="O218" s="36">
        <f t="shared" si="122"/>
        <v>0.68772170016049106</v>
      </c>
      <c r="P218" s="36">
        <f t="shared" si="127"/>
        <v>-1.8</v>
      </c>
      <c r="Q218" s="38"/>
      <c r="R218" s="36"/>
      <c r="S218" s="21"/>
      <c r="U218" s="23">
        <f t="shared" si="128"/>
        <v>-1258.3113786514537</v>
      </c>
      <c r="V218" s="23">
        <f t="shared" si="129"/>
        <v>-1255.9912912214104</v>
      </c>
      <c r="W218" s="24">
        <f t="shared" si="131"/>
        <v>0.82908999999999999</v>
      </c>
      <c r="X218" s="24">
        <f t="shared" si="133"/>
        <v>0.71628277777777782</v>
      </c>
      <c r="Y218" s="24">
        <f t="shared" si="134"/>
        <v>0.83429759259259262</v>
      </c>
      <c r="Z218" s="27">
        <f t="shared" si="135"/>
        <v>0.11801481481481479</v>
      </c>
      <c r="AA218" s="64">
        <f t="shared" si="136"/>
        <v>5.2075925925926247E-3</v>
      </c>
      <c r="AC218" s="36">
        <f t="shared" si="123"/>
        <v>0.94765710769986844</v>
      </c>
      <c r="AD218" s="36">
        <f t="shared" si="130"/>
        <v>-2.16</v>
      </c>
      <c r="AE218" s="49"/>
      <c r="AF218" s="36"/>
      <c r="AG218" s="21"/>
      <c r="AI218" s="23"/>
      <c r="AJ218" s="23"/>
      <c r="AK218" s="24"/>
      <c r="AL218" s="24"/>
      <c r="AM218" s="24"/>
      <c r="AN218" s="27"/>
      <c r="AO218" s="18"/>
      <c r="AP218" s="21"/>
    </row>
    <row r="219" spans="1:42" ht="15">
      <c r="A219" s="14">
        <v>1837900</v>
      </c>
      <c r="B219" s="12">
        <f t="shared" si="124"/>
        <v>-1837.9</v>
      </c>
      <c r="C219" s="12">
        <f t="shared" si="125"/>
        <v>2.1999999999998181</v>
      </c>
      <c r="D219" s="16">
        <v>1.0653999999999999</v>
      </c>
      <c r="G219" s="23">
        <f t="shared" si="132"/>
        <v>-628.79432299711425</v>
      </c>
      <c r="H219" s="23">
        <f t="shared" si="132"/>
        <v>-628.02096052043328</v>
      </c>
      <c r="I219" s="24">
        <f t="shared" si="137"/>
        <v>1.0793999999999999</v>
      </c>
      <c r="J219" s="24">
        <f t="shared" si="138"/>
        <v>1.1105</v>
      </c>
      <c r="K219" s="24">
        <f t="shared" si="139"/>
        <v>1.1475088888888889</v>
      </c>
      <c r="L219" s="65">
        <f t="shared" si="140"/>
        <v>3.7008888888888869E-2</v>
      </c>
      <c r="M219" s="18">
        <f t="shared" si="141"/>
        <v>6.8108888888888997E-2</v>
      </c>
      <c r="N219" s="21"/>
      <c r="O219" s="36">
        <f t="shared" si="122"/>
        <v>0.99347275099716559</v>
      </c>
      <c r="P219" s="36">
        <f t="shared" si="127"/>
        <v>-1.8</v>
      </c>
      <c r="Q219" s="38"/>
      <c r="R219" s="36"/>
      <c r="S219" s="21"/>
      <c r="U219" s="23">
        <f t="shared" si="128"/>
        <v>-1253.6712037913676</v>
      </c>
      <c r="V219" s="23">
        <f t="shared" si="129"/>
        <v>-1251.3511163613243</v>
      </c>
      <c r="W219" s="24">
        <f t="shared" si="131"/>
        <v>0.76830500000000002</v>
      </c>
      <c r="X219" s="24">
        <f t="shared" si="133"/>
        <v>0.83643277777777791</v>
      </c>
      <c r="Y219" s="24">
        <f t="shared" si="134"/>
        <v>0.77997907407407407</v>
      </c>
      <c r="Z219" s="27">
        <f t="shared" si="135"/>
        <v>-5.6453703703703839E-2</v>
      </c>
      <c r="AA219" s="64">
        <f t="shared" si="136"/>
        <v>1.1674074074074059E-2</v>
      </c>
      <c r="AC219" s="36">
        <f t="shared" si="123"/>
        <v>0.93118301871351083</v>
      </c>
      <c r="AD219" s="36">
        <f t="shared" si="130"/>
        <v>-2.16</v>
      </c>
      <c r="AE219" s="49"/>
      <c r="AF219" s="36"/>
      <c r="AG219" s="21"/>
      <c r="AI219" s="23"/>
      <c r="AJ219" s="23"/>
      <c r="AK219" s="24"/>
      <c r="AL219" s="24"/>
      <c r="AM219" s="24"/>
      <c r="AN219" s="27"/>
      <c r="AO219" s="18"/>
      <c r="AP219" s="21"/>
    </row>
    <row r="220" spans="1:42" ht="15">
      <c r="A220" s="14">
        <v>1836400</v>
      </c>
      <c r="B220" s="12">
        <f t="shared" si="124"/>
        <v>-1836.4</v>
      </c>
      <c r="C220" s="12">
        <f t="shared" si="125"/>
        <v>1.5</v>
      </c>
      <c r="D220" s="16">
        <v>1.0222</v>
      </c>
      <c r="G220" s="23">
        <f t="shared" si="132"/>
        <v>-627.24759804375219</v>
      </c>
      <c r="H220" s="23">
        <f t="shared" si="132"/>
        <v>-626.47423556707122</v>
      </c>
      <c r="I220" s="24">
        <f t="shared" si="137"/>
        <v>1.0641</v>
      </c>
      <c r="J220" s="24">
        <f t="shared" si="138"/>
        <v>1.0464499999999999</v>
      </c>
      <c r="K220" s="24">
        <f t="shared" si="139"/>
        <v>1.0846066666666665</v>
      </c>
      <c r="L220" s="65">
        <f t="shared" si="140"/>
        <v>3.8156666666666617E-2</v>
      </c>
      <c r="M220" s="18">
        <f t="shared" si="141"/>
        <v>2.0506666666666451E-2</v>
      </c>
      <c r="N220" s="21"/>
      <c r="O220" s="36">
        <f t="shared" si="122"/>
        <v>0.83436686042250241</v>
      </c>
      <c r="P220" s="36">
        <f t="shared" si="127"/>
        <v>-1.8</v>
      </c>
      <c r="Q220" s="38"/>
      <c r="R220" s="36"/>
      <c r="S220" s="21"/>
      <c r="U220" s="23">
        <f t="shared" si="128"/>
        <v>-1249.0310289312815</v>
      </c>
      <c r="V220" s="23">
        <f t="shared" si="129"/>
        <v>-1246.7109415012383</v>
      </c>
      <c r="W220" s="24">
        <f t="shared" si="131"/>
        <v>0.9119033333333334</v>
      </c>
      <c r="X220" s="24">
        <f t="shared" si="133"/>
        <v>0.82064499999999996</v>
      </c>
      <c r="Y220" s="24">
        <f t="shared" si="134"/>
        <v>0.71760166666666669</v>
      </c>
      <c r="Z220" s="27">
        <f t="shared" si="135"/>
        <v>-0.10304333333333326</v>
      </c>
      <c r="AA220" s="64">
        <f t="shared" si="136"/>
        <v>-0.19430166666666671</v>
      </c>
      <c r="AC220" s="36">
        <f t="shared" si="123"/>
        <v>0.47899804632460524</v>
      </c>
      <c r="AD220" s="36">
        <f t="shared" si="130"/>
        <v>-2.16</v>
      </c>
      <c r="AE220" s="49"/>
      <c r="AF220" s="36"/>
      <c r="AG220" s="21"/>
      <c r="AI220" s="23"/>
      <c r="AJ220" s="23"/>
      <c r="AK220" s="24"/>
      <c r="AL220" s="24"/>
      <c r="AM220" s="24"/>
      <c r="AN220" s="27"/>
      <c r="AO220" s="18"/>
      <c r="AP220" s="21"/>
    </row>
    <row r="221" spans="1:42" ht="15">
      <c r="A221" s="14">
        <v>1834900</v>
      </c>
      <c r="B221" s="12">
        <f t="shared" si="124"/>
        <v>-1834.9</v>
      </c>
      <c r="C221" s="12">
        <f t="shared" si="125"/>
        <v>1.5</v>
      </c>
      <c r="D221" s="16">
        <v>1.1276999999999999</v>
      </c>
      <c r="G221" s="23">
        <f t="shared" si="132"/>
        <v>-625.70087309039013</v>
      </c>
      <c r="H221" s="23">
        <f t="shared" si="132"/>
        <v>-624.92751061370916</v>
      </c>
      <c r="I221" s="24">
        <f t="shared" si="137"/>
        <v>0.99585000000000001</v>
      </c>
      <c r="J221" s="24">
        <f t="shared" si="138"/>
        <v>0.98598000000000008</v>
      </c>
      <c r="K221" s="24">
        <f t="shared" si="139"/>
        <v>1.0430344444444444</v>
      </c>
      <c r="L221" s="65">
        <f t="shared" si="140"/>
        <v>5.7054444444444297E-2</v>
      </c>
      <c r="M221" s="18">
        <f t="shared" si="141"/>
        <v>4.7184444444444362E-2</v>
      </c>
      <c r="N221" s="21"/>
      <c r="O221" s="36">
        <f t="shared" si="122"/>
        <v>0.2848514429014159</v>
      </c>
      <c r="P221" s="36">
        <f t="shared" si="127"/>
        <v>-1.8</v>
      </c>
      <c r="Q221" s="38"/>
      <c r="R221" s="36"/>
      <c r="S221" s="21"/>
      <c r="U221" s="23">
        <f t="shared" si="128"/>
        <v>-1244.3908540711955</v>
      </c>
      <c r="V221" s="23">
        <f t="shared" si="129"/>
        <v>-1242.0707666411522</v>
      </c>
      <c r="W221" s="24">
        <f t="shared" si="131"/>
        <v>0.78172666666666668</v>
      </c>
      <c r="X221" s="24">
        <f t="shared" si="133"/>
        <v>0.75634500000000005</v>
      </c>
      <c r="Y221" s="24">
        <f t="shared" si="134"/>
        <v>0.69750222222222236</v>
      </c>
      <c r="Z221" s="27">
        <f t="shared" si="135"/>
        <v>-5.8842777777777688E-2</v>
      </c>
      <c r="AA221" s="64">
        <f t="shared" si="136"/>
        <v>-8.4224444444444324E-2</v>
      </c>
      <c r="AC221" s="36">
        <f t="shared" si="123"/>
        <v>-0.1973154354098699</v>
      </c>
      <c r="AD221" s="36">
        <f t="shared" si="130"/>
        <v>-2.16</v>
      </c>
      <c r="AE221" s="49"/>
      <c r="AF221" s="36"/>
      <c r="AG221" s="21"/>
      <c r="AI221" s="23"/>
      <c r="AJ221" s="23"/>
      <c r="AK221" s="24"/>
      <c r="AL221" s="24"/>
      <c r="AM221" s="24"/>
      <c r="AN221" s="27"/>
      <c r="AO221" s="18"/>
      <c r="AP221" s="21"/>
    </row>
    <row r="222" spans="1:42" ht="15">
      <c r="A222" s="14">
        <v>1833500</v>
      </c>
      <c r="B222" s="12">
        <f t="shared" si="124"/>
        <v>-1833.5</v>
      </c>
      <c r="C222" s="12">
        <f t="shared" si="125"/>
        <v>1.4000000000000909</v>
      </c>
      <c r="D222" s="16">
        <v>1.2810999999999999</v>
      </c>
      <c r="G222" s="23">
        <f t="shared" si="132"/>
        <v>-624.15414813702807</v>
      </c>
      <c r="H222" s="23">
        <f t="shared" si="132"/>
        <v>-623.3807856603471</v>
      </c>
      <c r="I222" s="24">
        <f t="shared" si="137"/>
        <v>0.89799000000000007</v>
      </c>
      <c r="J222" s="24">
        <f t="shared" si="138"/>
        <v>0.94416</v>
      </c>
      <c r="K222" s="24">
        <f t="shared" si="139"/>
        <v>1.0069011111111112</v>
      </c>
      <c r="L222" s="65">
        <f t="shared" si="140"/>
        <v>6.2741111111111247E-2</v>
      </c>
      <c r="M222" s="18">
        <f t="shared" si="141"/>
        <v>0.10891111111111118</v>
      </c>
      <c r="N222" s="21"/>
      <c r="O222" s="36">
        <f t="shared" si="122"/>
        <v>-0.39794913052439185</v>
      </c>
      <c r="P222" s="36">
        <f t="shared" si="127"/>
        <v>-1.8</v>
      </c>
      <c r="Q222" s="38"/>
      <c r="R222" s="36"/>
      <c r="S222" s="21"/>
      <c r="U222" s="23">
        <f t="shared" si="128"/>
        <v>-1239.7506792111094</v>
      </c>
      <c r="V222" s="23">
        <f t="shared" si="129"/>
        <v>-1237.4305917810661</v>
      </c>
      <c r="W222" s="24">
        <f t="shared" si="131"/>
        <v>0.57540500000000006</v>
      </c>
      <c r="X222" s="24">
        <f t="shared" si="133"/>
        <v>0.67113833333333339</v>
      </c>
      <c r="Y222" s="24">
        <f t="shared" si="134"/>
        <v>0.67501444444444458</v>
      </c>
      <c r="Z222" s="27">
        <f t="shared" si="135"/>
        <v>3.8761111111111912E-3</v>
      </c>
      <c r="AA222" s="64">
        <f t="shared" si="136"/>
        <v>9.9609444444444528E-2</v>
      </c>
      <c r="AC222" s="36">
        <f t="shared" si="123"/>
        <v>-0.78130283199927397</v>
      </c>
      <c r="AD222" s="36">
        <f t="shared" si="130"/>
        <v>-2.16</v>
      </c>
      <c r="AE222" s="49"/>
      <c r="AF222" s="36"/>
      <c r="AG222" s="21"/>
      <c r="AI222" s="23"/>
      <c r="AJ222" s="23"/>
      <c r="AK222" s="24"/>
      <c r="AL222" s="24"/>
      <c r="AM222" s="24"/>
      <c r="AN222" s="27"/>
      <c r="AO222" s="18"/>
      <c r="AP222" s="21"/>
    </row>
    <row r="223" spans="1:42" ht="15">
      <c r="A223" s="14">
        <v>1832000</v>
      </c>
      <c r="B223" s="12">
        <f t="shared" si="124"/>
        <v>-1832</v>
      </c>
      <c r="C223" s="12">
        <f t="shared" si="125"/>
        <v>1.5</v>
      </c>
      <c r="D223" s="16">
        <v>1.1479999999999999</v>
      </c>
      <c r="G223" s="23">
        <f t="shared" si="132"/>
        <v>-622.60742318366601</v>
      </c>
      <c r="H223" s="23">
        <f t="shared" si="132"/>
        <v>-621.83406070698504</v>
      </c>
      <c r="I223" s="24">
        <f t="shared" si="137"/>
        <v>0.93864000000000003</v>
      </c>
      <c r="J223" s="24">
        <f t="shared" si="138"/>
        <v>0.91496999999999995</v>
      </c>
      <c r="K223" s="24">
        <f t="shared" si="139"/>
        <v>0.99435666666666678</v>
      </c>
      <c r="L223" s="65">
        <f t="shared" si="140"/>
        <v>7.9386666666666827E-2</v>
      </c>
      <c r="M223" s="18">
        <f t="shared" si="141"/>
        <v>5.5716666666666748E-2</v>
      </c>
      <c r="N223" s="21"/>
      <c r="O223" s="36">
        <f t="shared" si="122"/>
        <v>-0.8945448830659275</v>
      </c>
      <c r="P223" s="36">
        <f t="shared" si="127"/>
        <v>-1.8</v>
      </c>
      <c r="Q223" s="38"/>
      <c r="R223" s="36"/>
      <c r="S223" s="21"/>
      <c r="U223" s="23">
        <f t="shared" si="128"/>
        <v>-1235.1105043510233</v>
      </c>
      <c r="V223" s="23">
        <f t="shared" si="129"/>
        <v>-1232.7904169209801</v>
      </c>
      <c r="W223" s="24">
        <f t="shared" si="131"/>
        <v>0.65628333333333344</v>
      </c>
      <c r="X223" s="24">
        <f t="shared" si="133"/>
        <v>0.6076138888888889</v>
      </c>
      <c r="Y223" s="24">
        <f t="shared" si="134"/>
        <v>0.59775603703703717</v>
      </c>
      <c r="Z223" s="27">
        <f t="shared" si="135"/>
        <v>-9.8578518518517289E-3</v>
      </c>
      <c r="AA223" s="64">
        <f t="shared" si="136"/>
        <v>-5.8527296296296272E-2</v>
      </c>
      <c r="AC223" s="36">
        <f t="shared" si="123"/>
        <v>-0.99970995028247378</v>
      </c>
      <c r="AD223" s="36">
        <f t="shared" si="130"/>
        <v>-2.16</v>
      </c>
      <c r="AE223" s="49"/>
      <c r="AF223" s="36"/>
      <c r="AG223" s="21"/>
      <c r="AI223" s="23"/>
      <c r="AJ223" s="23"/>
      <c r="AK223" s="24"/>
      <c r="AL223" s="24"/>
      <c r="AM223" s="24"/>
      <c r="AN223" s="27"/>
      <c r="AO223" s="18"/>
      <c r="AP223" s="21"/>
    </row>
    <row r="224" spans="1:42" ht="15">
      <c r="A224" s="14">
        <v>1830500</v>
      </c>
      <c r="B224" s="12">
        <f t="shared" si="124"/>
        <v>-1830.5</v>
      </c>
      <c r="C224" s="12">
        <f t="shared" si="125"/>
        <v>1.5</v>
      </c>
      <c r="D224" s="16">
        <v>1.0974999999999999</v>
      </c>
      <c r="G224" s="23">
        <f t="shared" si="132"/>
        <v>-621.06069823030396</v>
      </c>
      <c r="H224" s="23">
        <f t="shared" si="132"/>
        <v>-620.28733575362298</v>
      </c>
      <c r="I224" s="24">
        <f t="shared" si="137"/>
        <v>0.90827999999999998</v>
      </c>
      <c r="J224" s="24">
        <f t="shared" si="138"/>
        <v>0.94418999999999997</v>
      </c>
      <c r="K224" s="24">
        <f t="shared" si="139"/>
        <v>0.99376777777777769</v>
      </c>
      <c r="L224" s="65">
        <f t="shared" si="140"/>
        <v>4.9577777777777721E-2</v>
      </c>
      <c r="M224" s="18">
        <f t="shared" si="141"/>
        <v>8.5487777777777718E-2</v>
      </c>
      <c r="N224" s="21"/>
      <c r="O224" s="36">
        <f t="shared" si="122"/>
        <v>-0.97257314306191278</v>
      </c>
      <c r="P224" s="36">
        <f t="shared" si="127"/>
        <v>-1.8</v>
      </c>
      <c r="Q224" s="38"/>
      <c r="R224" s="36"/>
      <c r="S224" s="21"/>
      <c r="U224" s="23">
        <f t="shared" si="128"/>
        <v>-1230.4703294909373</v>
      </c>
      <c r="V224" s="23">
        <f t="shared" si="129"/>
        <v>-1228.150242060894</v>
      </c>
      <c r="W224" s="24">
        <f t="shared" si="131"/>
        <v>0.59115333333333331</v>
      </c>
      <c r="X224" s="24">
        <f t="shared" si="133"/>
        <v>0.61987888888888898</v>
      </c>
      <c r="Y224" s="24">
        <f t="shared" si="134"/>
        <v>0.52354853703703719</v>
      </c>
      <c r="Z224" s="27">
        <f t="shared" si="135"/>
        <v>-9.6330351851851792E-2</v>
      </c>
      <c r="AA224" s="64">
        <f t="shared" si="136"/>
        <v>-6.7604796296296121E-2</v>
      </c>
      <c r="AC224" s="36">
        <f t="shared" si="123"/>
        <v>-0.75034167229002302</v>
      </c>
      <c r="AD224" s="36">
        <f t="shared" si="130"/>
        <v>-2.16</v>
      </c>
      <c r="AE224" s="49"/>
      <c r="AF224" s="36"/>
      <c r="AG224" s="21"/>
      <c r="AI224" s="23"/>
      <c r="AJ224" s="23"/>
      <c r="AK224" s="24"/>
      <c r="AL224" s="24"/>
      <c r="AM224" s="24"/>
      <c r="AN224" s="27"/>
      <c r="AO224" s="18"/>
      <c r="AP224" s="21"/>
    </row>
    <row r="225" spans="1:42" ht="15">
      <c r="A225" s="14">
        <v>1829000</v>
      </c>
      <c r="B225" s="12">
        <f t="shared" si="124"/>
        <v>-1829</v>
      </c>
      <c r="C225" s="12">
        <f t="shared" si="125"/>
        <v>1.5</v>
      </c>
      <c r="D225" s="16">
        <v>1.2331000000000001</v>
      </c>
      <c r="G225" s="23">
        <f t="shared" si="132"/>
        <v>-619.5139732769419</v>
      </c>
      <c r="H225" s="23">
        <f t="shared" si="132"/>
        <v>-618.74061080026092</v>
      </c>
      <c r="I225" s="24">
        <f t="shared" si="137"/>
        <v>0.98565000000000003</v>
      </c>
      <c r="J225" s="24">
        <f t="shared" si="138"/>
        <v>0.96604333333333336</v>
      </c>
      <c r="K225" s="24">
        <f t="shared" si="139"/>
        <v>0.98808388888888876</v>
      </c>
      <c r="L225" s="65">
        <f t="shared" si="140"/>
        <v>2.2040555555555397E-2</v>
      </c>
      <c r="M225" s="18">
        <f t="shared" si="141"/>
        <v>2.4338888888887356E-3</v>
      </c>
      <c r="N225" s="21"/>
      <c r="O225" s="36">
        <f t="shared" si="122"/>
        <v>-0.59552362047271989</v>
      </c>
      <c r="P225" s="36">
        <f t="shared" si="127"/>
        <v>-1.8</v>
      </c>
      <c r="Q225" s="38"/>
      <c r="R225" s="36"/>
      <c r="S225" s="21"/>
      <c r="U225" s="23">
        <f t="shared" si="128"/>
        <v>-1225.8301546308512</v>
      </c>
      <c r="V225" s="23">
        <f t="shared" si="129"/>
        <v>-1223.510067200808</v>
      </c>
      <c r="W225" s="24">
        <f t="shared" si="131"/>
        <v>0.61220000000000008</v>
      </c>
      <c r="X225" s="24">
        <f t="shared" si="133"/>
        <v>0.51747222222222222</v>
      </c>
      <c r="Y225" s="24">
        <f t="shared" si="134"/>
        <v>0.45098446296296291</v>
      </c>
      <c r="Z225" s="27">
        <f t="shared" si="135"/>
        <v>-6.6487759259259316E-2</v>
      </c>
      <c r="AA225" s="64">
        <f t="shared" si="136"/>
        <v>-0.16121553703703717</v>
      </c>
      <c r="AC225" s="36">
        <f t="shared" si="123"/>
        <v>-0.14988018671428752</v>
      </c>
      <c r="AD225" s="36">
        <f t="shared" si="130"/>
        <v>-2.16</v>
      </c>
      <c r="AE225" s="49"/>
      <c r="AF225" s="36"/>
      <c r="AG225" s="21"/>
      <c r="AI225" s="23"/>
      <c r="AJ225" s="23"/>
      <c r="AK225" s="24"/>
      <c r="AL225" s="24"/>
      <c r="AM225" s="24"/>
      <c r="AN225" s="27"/>
      <c r="AO225" s="18"/>
      <c r="AP225" s="21"/>
    </row>
    <row r="226" spans="1:42" ht="15">
      <c r="A226" s="14">
        <v>1827600</v>
      </c>
      <c r="B226" s="12">
        <f t="shared" si="124"/>
        <v>-1827.6</v>
      </c>
      <c r="C226" s="12">
        <f t="shared" si="125"/>
        <v>1.4000000000000909</v>
      </c>
      <c r="D226" s="16">
        <v>1.1240000000000001</v>
      </c>
      <c r="G226" s="23">
        <f t="shared" si="132"/>
        <v>-617.96724832357984</v>
      </c>
      <c r="H226" s="23">
        <f t="shared" si="132"/>
        <v>-617.19388584689887</v>
      </c>
      <c r="I226" s="24">
        <f t="shared" si="137"/>
        <v>1.0042</v>
      </c>
      <c r="J226" s="24">
        <f t="shared" si="138"/>
        <v>1.0216499999999999</v>
      </c>
      <c r="K226" s="24">
        <f t="shared" si="139"/>
        <v>0.96999500000000005</v>
      </c>
      <c r="L226" s="65">
        <f t="shared" si="140"/>
        <v>-5.1654999999999895E-2</v>
      </c>
      <c r="M226" s="18">
        <f t="shared" si="141"/>
        <v>-3.420499999999993E-2</v>
      </c>
      <c r="N226" s="21"/>
      <c r="O226" s="36">
        <f t="shared" si="122"/>
        <v>6.0178022643443345E-2</v>
      </c>
      <c r="P226" s="36">
        <f t="shared" si="127"/>
        <v>-1.8</v>
      </c>
      <c r="Q226" s="38"/>
      <c r="R226" s="36"/>
      <c r="S226" s="21"/>
      <c r="U226" s="23">
        <f t="shared" si="128"/>
        <v>-1221.1899797707651</v>
      </c>
      <c r="V226" s="23">
        <f t="shared" si="129"/>
        <v>-1218.8698923407219</v>
      </c>
      <c r="W226" s="24">
        <f t="shared" si="131"/>
        <v>0.34906333333333334</v>
      </c>
      <c r="X226" s="24">
        <f t="shared" si="133"/>
        <v>0.36500922222222226</v>
      </c>
      <c r="Y226" s="24">
        <f t="shared" si="134"/>
        <v>0.4096670555555556</v>
      </c>
      <c r="Z226" s="27">
        <f t="shared" si="135"/>
        <v>4.4657833333333341E-2</v>
      </c>
      <c r="AA226" s="64">
        <f t="shared" si="136"/>
        <v>6.0603722222222267E-2</v>
      </c>
      <c r="AC226" s="36">
        <f t="shared" si="123"/>
        <v>0.52071190395779043</v>
      </c>
      <c r="AD226" s="36">
        <f t="shared" si="130"/>
        <v>-2.16</v>
      </c>
      <c r="AE226" s="49"/>
      <c r="AF226" s="36"/>
      <c r="AG226" s="21"/>
      <c r="AI226" s="23"/>
      <c r="AJ226" s="23"/>
      <c r="AK226" s="24"/>
      <c r="AL226" s="24"/>
      <c r="AM226" s="24"/>
      <c r="AN226" s="27"/>
      <c r="AO226" s="18"/>
      <c r="AP226" s="21"/>
    </row>
    <row r="227" spans="1:42" ht="15">
      <c r="A227" s="14">
        <v>1826100</v>
      </c>
      <c r="B227" s="12">
        <f t="shared" si="124"/>
        <v>-1826.1</v>
      </c>
      <c r="C227" s="12">
        <f t="shared" si="125"/>
        <v>1.5</v>
      </c>
      <c r="D227" s="16">
        <v>1.2419</v>
      </c>
      <c r="G227" s="23">
        <f t="shared" si="132"/>
        <v>-616.42052337021778</v>
      </c>
      <c r="H227" s="23">
        <f t="shared" si="132"/>
        <v>-615.64716089353681</v>
      </c>
      <c r="I227" s="24">
        <f t="shared" si="137"/>
        <v>1.0750999999999999</v>
      </c>
      <c r="J227" s="24">
        <f t="shared" si="138"/>
        <v>1.0511333333333333</v>
      </c>
      <c r="K227" s="24">
        <f t="shared" si="139"/>
        <v>0.96857277777777773</v>
      </c>
      <c r="L227" s="65">
        <f t="shared" si="140"/>
        <v>-8.2560555555555526E-2</v>
      </c>
      <c r="M227" s="18">
        <f t="shared" si="141"/>
        <v>-0.10652722222222222</v>
      </c>
      <c r="N227" s="21"/>
      <c r="O227" s="36">
        <f t="shared" si="122"/>
        <v>0.6877217001605167</v>
      </c>
      <c r="P227" s="36">
        <f t="shared" si="127"/>
        <v>-1.8</v>
      </c>
      <c r="Q227" s="38"/>
      <c r="R227" s="36"/>
      <c r="S227" s="21"/>
      <c r="U227" s="23">
        <f t="shared" si="128"/>
        <v>-1216.5498049106791</v>
      </c>
      <c r="V227" s="23">
        <f t="shared" si="129"/>
        <v>-1214.2297174806358</v>
      </c>
      <c r="W227" s="24">
        <f t="shared" si="131"/>
        <v>0.13376433333333335</v>
      </c>
      <c r="X227" s="24">
        <f t="shared" si="133"/>
        <v>0.1944217222222222</v>
      </c>
      <c r="Y227" s="24">
        <f t="shared" si="134"/>
        <v>0.42337483333333337</v>
      </c>
      <c r="Z227" s="27">
        <f t="shared" si="135"/>
        <v>0.22895311111111116</v>
      </c>
      <c r="AA227" s="64">
        <f t="shared" si="136"/>
        <v>0.28961049999999999</v>
      </c>
      <c r="AC227" s="36">
        <f t="shared" si="123"/>
        <v>0.94765710769984335</v>
      </c>
      <c r="AD227" s="36">
        <f t="shared" si="130"/>
        <v>-2.16</v>
      </c>
      <c r="AE227" s="49"/>
      <c r="AF227" s="36"/>
      <c r="AG227" s="21"/>
      <c r="AI227" s="23"/>
      <c r="AJ227" s="23"/>
      <c r="AK227" s="24"/>
      <c r="AL227" s="24"/>
      <c r="AM227" s="24"/>
      <c r="AN227" s="27"/>
      <c r="AO227" s="18"/>
      <c r="AP227" s="21"/>
    </row>
    <row r="228" spans="1:42" ht="15">
      <c r="A228" s="14">
        <v>1824600</v>
      </c>
      <c r="B228" s="12">
        <f t="shared" si="124"/>
        <v>-1824.6</v>
      </c>
      <c r="C228" s="12">
        <f t="shared" si="125"/>
        <v>1.5</v>
      </c>
      <c r="D228" s="16">
        <v>0.50485999999999998</v>
      </c>
      <c r="G228" s="23">
        <f t="shared" ref="G228:H243" si="142">G227 + 1.54672495336205</f>
        <v>-614.87379841685572</v>
      </c>
      <c r="H228" s="23">
        <f t="shared" si="142"/>
        <v>-614.10043594017475</v>
      </c>
      <c r="I228" s="24">
        <f t="shared" si="137"/>
        <v>1.0741000000000001</v>
      </c>
      <c r="J228" s="24">
        <f t="shared" si="138"/>
        <v>1.0540483333333333</v>
      </c>
      <c r="K228" s="24">
        <f t="shared" si="139"/>
        <v>0.95080166666666677</v>
      </c>
      <c r="L228" s="65">
        <f t="shared" si="140"/>
        <v>-0.10324666666666649</v>
      </c>
      <c r="M228" s="18">
        <f t="shared" si="141"/>
        <v>-0.12329833333333329</v>
      </c>
      <c r="N228" s="21"/>
      <c r="O228" s="36">
        <f t="shared" si="122"/>
        <v>0.99347275099717602</v>
      </c>
      <c r="P228" s="36">
        <f t="shared" si="127"/>
        <v>-1.8</v>
      </c>
      <c r="Q228" s="38"/>
      <c r="R228" s="36"/>
      <c r="S228" s="21"/>
      <c r="U228" s="23">
        <f t="shared" si="128"/>
        <v>-1211.909630050593</v>
      </c>
      <c r="V228" s="23">
        <f t="shared" si="129"/>
        <v>-1209.5895426205498</v>
      </c>
      <c r="W228" s="24">
        <f t="shared" si="131"/>
        <v>0.1004375</v>
      </c>
      <c r="X228" s="24">
        <f t="shared" si="133"/>
        <v>0.16434283333333335</v>
      </c>
      <c r="Y228" s="24">
        <f t="shared" si="134"/>
        <v>0.44741150000000002</v>
      </c>
      <c r="Z228" s="27">
        <f t="shared" si="135"/>
        <v>0.28306866666666664</v>
      </c>
      <c r="AA228" s="64">
        <f t="shared" si="136"/>
        <v>0.346974</v>
      </c>
      <c r="AC228" s="36">
        <f t="shared" si="123"/>
        <v>0.93118301871353937</v>
      </c>
      <c r="AD228" s="36">
        <f t="shared" si="130"/>
        <v>-2.16</v>
      </c>
      <c r="AE228" s="49"/>
      <c r="AF228" s="36"/>
      <c r="AG228" s="21"/>
      <c r="AI228" s="23"/>
      <c r="AJ228" s="23"/>
      <c r="AK228" s="24"/>
      <c r="AL228" s="24"/>
      <c r="AM228" s="24"/>
      <c r="AN228" s="27"/>
      <c r="AO228" s="18"/>
      <c r="AP228" s="21"/>
    </row>
    <row r="229" spans="1:42" ht="15">
      <c r="A229" s="14">
        <v>1823100</v>
      </c>
      <c r="B229" s="12">
        <f t="shared" si="124"/>
        <v>-1823.1</v>
      </c>
      <c r="C229" s="12">
        <f t="shared" si="125"/>
        <v>1.5</v>
      </c>
      <c r="D229" s="16">
        <v>0.94635000000000002</v>
      </c>
      <c r="G229" s="23">
        <f t="shared" si="142"/>
        <v>-613.32707346349366</v>
      </c>
      <c r="H229" s="23">
        <f t="shared" si="142"/>
        <v>-612.55371098681269</v>
      </c>
      <c r="I229" s="24">
        <f t="shared" si="137"/>
        <v>1.012945</v>
      </c>
      <c r="J229" s="24">
        <f t="shared" si="138"/>
        <v>0.97336499999999992</v>
      </c>
      <c r="K229" s="24">
        <f t="shared" si="139"/>
        <v>0.98559277777777787</v>
      </c>
      <c r="L229" s="65">
        <f t="shared" si="140"/>
        <v>1.2227777777777948E-2</v>
      </c>
      <c r="M229" s="18">
        <f t="shared" si="141"/>
        <v>-2.7352222222222111E-2</v>
      </c>
      <c r="N229" s="21"/>
      <c r="O229" s="36">
        <f t="shared" si="122"/>
        <v>0.83436686042248287</v>
      </c>
      <c r="P229" s="36">
        <f t="shared" si="127"/>
        <v>-1.8</v>
      </c>
      <c r="Q229" s="38"/>
      <c r="R229" s="36"/>
      <c r="S229" s="21"/>
      <c r="U229" s="23">
        <f t="shared" si="128"/>
        <v>-1207.269455190507</v>
      </c>
      <c r="V229" s="23">
        <f t="shared" si="129"/>
        <v>-1204.9493677604637</v>
      </c>
      <c r="W229" s="24">
        <f t="shared" si="131"/>
        <v>0.2588266666666667</v>
      </c>
      <c r="X229" s="24">
        <f t="shared" si="133"/>
        <v>0.25637805555555554</v>
      </c>
      <c r="Y229" s="24">
        <f t="shared" si="134"/>
        <v>0.48838853703703705</v>
      </c>
      <c r="Z229" s="27">
        <f t="shared" si="135"/>
        <v>0.23201048148148151</v>
      </c>
      <c r="AA229" s="64">
        <f t="shared" si="136"/>
        <v>0.22956187037037035</v>
      </c>
      <c r="AC229" s="36">
        <f t="shared" si="123"/>
        <v>0.47899804632472398</v>
      </c>
      <c r="AD229" s="36">
        <f t="shared" si="130"/>
        <v>-2.16</v>
      </c>
      <c r="AE229" s="49"/>
      <c r="AF229" s="36"/>
      <c r="AG229" s="21"/>
      <c r="AI229" s="23"/>
      <c r="AJ229" s="23"/>
      <c r="AK229" s="24"/>
      <c r="AL229" s="24"/>
      <c r="AM229" s="24"/>
      <c r="AN229" s="27"/>
      <c r="AO229" s="18"/>
      <c r="AP229" s="21"/>
    </row>
    <row r="230" spans="1:42" ht="15">
      <c r="A230" s="14">
        <v>1821700</v>
      </c>
      <c r="B230" s="12">
        <f t="shared" si="124"/>
        <v>-1821.7</v>
      </c>
      <c r="C230" s="12">
        <f t="shared" si="125"/>
        <v>1.3999999999998636</v>
      </c>
      <c r="D230" s="16">
        <v>0.69155</v>
      </c>
      <c r="G230" s="23">
        <f t="shared" si="142"/>
        <v>-611.7803485101316</v>
      </c>
      <c r="H230" s="23">
        <f t="shared" si="142"/>
        <v>-611.00698603345063</v>
      </c>
      <c r="I230" s="24">
        <f t="shared" si="137"/>
        <v>0.83304999999999996</v>
      </c>
      <c r="J230" s="24">
        <f t="shared" si="138"/>
        <v>0.91039499999999995</v>
      </c>
      <c r="K230" s="24">
        <f t="shared" si="139"/>
        <v>0.97720499999999988</v>
      </c>
      <c r="L230" s="65">
        <f t="shared" si="140"/>
        <v>6.6809999999999925E-2</v>
      </c>
      <c r="M230" s="18">
        <f t="shared" si="141"/>
        <v>0.14415499999999992</v>
      </c>
      <c r="N230" s="21"/>
      <c r="O230" s="36">
        <f t="shared" si="122"/>
        <v>0.28485144290138209</v>
      </c>
      <c r="P230" s="36">
        <f t="shared" si="127"/>
        <v>-1.8</v>
      </c>
      <c r="Q230" s="38"/>
      <c r="R230" s="36"/>
      <c r="S230" s="21"/>
      <c r="U230" s="23">
        <f t="shared" si="128"/>
        <v>-1202.6292803304209</v>
      </c>
      <c r="V230" s="23">
        <f t="shared" si="129"/>
        <v>-1200.3091929003776</v>
      </c>
      <c r="W230" s="24">
        <f t="shared" si="131"/>
        <v>0.40987000000000001</v>
      </c>
      <c r="X230" s="24">
        <f t="shared" si="133"/>
        <v>0.45582388888888886</v>
      </c>
      <c r="Y230" s="24">
        <f t="shared" si="134"/>
        <v>0.52258298148148141</v>
      </c>
      <c r="Z230" s="27">
        <f t="shared" si="135"/>
        <v>6.675909259259255E-2</v>
      </c>
      <c r="AA230" s="64">
        <f t="shared" si="136"/>
        <v>0.1127129814814814</v>
      </c>
      <c r="AC230" s="36">
        <f t="shared" si="123"/>
        <v>-0.19731543540976518</v>
      </c>
      <c r="AD230" s="36">
        <f t="shared" si="130"/>
        <v>-2.16</v>
      </c>
      <c r="AE230" s="49"/>
      <c r="AF230" s="36"/>
      <c r="AG230" s="21"/>
      <c r="AI230" s="23"/>
      <c r="AJ230" s="23"/>
      <c r="AK230" s="24"/>
      <c r="AL230" s="24"/>
      <c r="AM230" s="24"/>
      <c r="AN230" s="27"/>
      <c r="AO230" s="18"/>
      <c r="AP230" s="21"/>
    </row>
    <row r="231" spans="1:42" ht="15">
      <c r="A231" s="14">
        <v>1820200</v>
      </c>
      <c r="B231" s="12">
        <f t="shared" si="124"/>
        <v>-1820.2</v>
      </c>
      <c r="C231" s="12">
        <f t="shared" si="125"/>
        <v>1.5</v>
      </c>
      <c r="D231" s="16">
        <v>0.82862000000000002</v>
      </c>
      <c r="G231" s="23">
        <f t="shared" si="142"/>
        <v>-610.23362355676954</v>
      </c>
      <c r="H231" s="23">
        <f t="shared" si="142"/>
        <v>-609.46026108008857</v>
      </c>
      <c r="I231" s="24">
        <f t="shared" si="137"/>
        <v>0.88519000000000003</v>
      </c>
      <c r="J231" s="24">
        <f t="shared" si="138"/>
        <v>0.83231333333333335</v>
      </c>
      <c r="K231" s="24">
        <f t="shared" si="139"/>
        <v>1.0029716666666666</v>
      </c>
      <c r="L231" s="65">
        <f t="shared" si="140"/>
        <v>0.17065833333333325</v>
      </c>
      <c r="M231" s="18">
        <f t="shared" si="141"/>
        <v>0.11778166666666656</v>
      </c>
      <c r="N231" s="21"/>
      <c r="O231" s="36">
        <f t="shared" si="122"/>
        <v>-0.39794913052447634</v>
      </c>
      <c r="P231" s="36">
        <f t="shared" si="127"/>
        <v>-1.8</v>
      </c>
      <c r="Q231" s="38"/>
      <c r="R231" s="36"/>
      <c r="S231" s="21"/>
      <c r="U231" s="23">
        <f t="shared" si="128"/>
        <v>-1197.9891054703348</v>
      </c>
      <c r="V231" s="23">
        <f t="shared" si="129"/>
        <v>-1195.6690180402916</v>
      </c>
      <c r="W231" s="24">
        <f t="shared" si="131"/>
        <v>0.69877499999999992</v>
      </c>
      <c r="X231" s="24">
        <f t="shared" si="133"/>
        <v>0.66041944444444445</v>
      </c>
      <c r="Y231" s="24">
        <f t="shared" si="134"/>
        <v>0.59734409259259247</v>
      </c>
      <c r="Z231" s="27">
        <f t="shared" si="135"/>
        <v>-6.307535185185198E-2</v>
      </c>
      <c r="AA231" s="64">
        <f t="shared" si="136"/>
        <v>-0.10143090740740746</v>
      </c>
      <c r="AC231" s="36">
        <f t="shared" si="123"/>
        <v>-0.78130283199920725</v>
      </c>
      <c r="AD231" s="36">
        <f t="shared" si="130"/>
        <v>-2.16</v>
      </c>
      <c r="AE231" s="49"/>
      <c r="AF231" s="36"/>
      <c r="AG231" s="21"/>
      <c r="AI231" s="23"/>
      <c r="AJ231" s="23"/>
      <c r="AK231" s="24"/>
      <c r="AL231" s="24"/>
      <c r="AM231" s="24"/>
      <c r="AN231" s="27"/>
      <c r="AO231" s="18"/>
      <c r="AP231" s="21"/>
    </row>
    <row r="232" spans="1:42" ht="15">
      <c r="A232" s="14">
        <v>1818700</v>
      </c>
      <c r="B232" s="12">
        <f t="shared" si="124"/>
        <v>-1818.7</v>
      </c>
      <c r="C232" s="12">
        <f t="shared" si="125"/>
        <v>1.5</v>
      </c>
      <c r="D232" s="16">
        <v>0.44141999999999998</v>
      </c>
      <c r="G232" s="23">
        <f t="shared" si="142"/>
        <v>-608.68689860340749</v>
      </c>
      <c r="H232" s="23">
        <f t="shared" si="142"/>
        <v>-607.91353612672651</v>
      </c>
      <c r="I232" s="24">
        <f t="shared" si="137"/>
        <v>0.77869999999999995</v>
      </c>
      <c r="J232" s="24">
        <f t="shared" si="138"/>
        <v>0.9617633333333333</v>
      </c>
      <c r="K232" s="24">
        <f t="shared" si="139"/>
        <v>1.0734050000000002</v>
      </c>
      <c r="L232" s="65">
        <f t="shared" si="140"/>
        <v>0.11164166666666686</v>
      </c>
      <c r="M232" s="18">
        <f t="shared" si="141"/>
        <v>0.29470500000000022</v>
      </c>
      <c r="N232" s="21"/>
      <c r="O232" s="36">
        <f t="shared" si="122"/>
        <v>-0.89454488306594326</v>
      </c>
      <c r="P232" s="36">
        <f t="shared" si="127"/>
        <v>-1.8</v>
      </c>
      <c r="Q232" s="38"/>
      <c r="R232" s="36"/>
      <c r="S232" s="21"/>
      <c r="U232" s="23">
        <f t="shared" si="128"/>
        <v>-1193.3489306102488</v>
      </c>
      <c r="V232" s="23">
        <f t="shared" si="129"/>
        <v>-1191.0288431802055</v>
      </c>
      <c r="W232" s="24">
        <f t="shared" si="131"/>
        <v>0.87261333333333335</v>
      </c>
      <c r="X232" s="24">
        <f t="shared" si="133"/>
        <v>0.8437783333333333</v>
      </c>
      <c r="Y232" s="24">
        <f t="shared" si="134"/>
        <v>0.76708694444444447</v>
      </c>
      <c r="Z232" s="27">
        <f t="shared" si="135"/>
        <v>-7.6691388888888823E-2</v>
      </c>
      <c r="AA232" s="64">
        <f t="shared" si="136"/>
        <v>-0.10552638888888888</v>
      </c>
      <c r="AC232" s="36">
        <f t="shared" si="123"/>
        <v>-0.99970995028247633</v>
      </c>
      <c r="AD232" s="36">
        <f t="shared" si="130"/>
        <v>-2.16</v>
      </c>
      <c r="AE232" s="49"/>
      <c r="AF232" s="36"/>
      <c r="AG232" s="21"/>
      <c r="AI232" s="23"/>
      <c r="AJ232" s="23"/>
      <c r="AK232" s="24"/>
      <c r="AL232" s="24"/>
      <c r="AM232" s="24"/>
      <c r="AN232" s="27"/>
      <c r="AO232" s="18"/>
      <c r="AP232" s="21"/>
    </row>
    <row r="233" spans="1:42" ht="15">
      <c r="A233" s="14">
        <v>1817200</v>
      </c>
      <c r="B233" s="12">
        <f t="shared" si="124"/>
        <v>-1817.2</v>
      </c>
      <c r="C233" s="12">
        <f t="shared" si="125"/>
        <v>1.5</v>
      </c>
      <c r="D233" s="16">
        <v>0.36112</v>
      </c>
      <c r="G233" s="23">
        <f t="shared" si="142"/>
        <v>-607.14017365004543</v>
      </c>
      <c r="H233" s="23">
        <f t="shared" si="142"/>
        <v>-606.36681117336445</v>
      </c>
      <c r="I233" s="24">
        <f t="shared" si="137"/>
        <v>1.2214</v>
      </c>
      <c r="J233" s="24">
        <f t="shared" si="138"/>
        <v>0.97008666666666654</v>
      </c>
      <c r="K233" s="24">
        <f t="shared" si="139"/>
        <v>1.1623383333333333</v>
      </c>
      <c r="L233" s="65">
        <f t="shared" si="140"/>
        <v>0.19225166666666671</v>
      </c>
      <c r="M233" s="18">
        <f t="shared" si="141"/>
        <v>-5.906166666666679E-2</v>
      </c>
      <c r="N233" s="21"/>
      <c r="O233" s="36">
        <f t="shared" si="122"/>
        <v>-0.97257314306189135</v>
      </c>
      <c r="P233" s="36">
        <f t="shared" si="127"/>
        <v>-1.8</v>
      </c>
      <c r="Q233" s="38"/>
      <c r="R233" s="36"/>
      <c r="S233" s="21"/>
      <c r="U233" s="23">
        <f t="shared" si="128"/>
        <v>-1188.7087557501627</v>
      </c>
      <c r="V233" s="23">
        <f t="shared" si="129"/>
        <v>-1186.3886683201195</v>
      </c>
      <c r="W233" s="24">
        <f t="shared" si="131"/>
        <v>0.95994666666666661</v>
      </c>
      <c r="X233" s="24">
        <f t="shared" si="133"/>
        <v>0.91750333333333334</v>
      </c>
      <c r="Y233" s="24">
        <f t="shared" si="134"/>
        <v>0.91416796296296299</v>
      </c>
      <c r="Z233" s="27">
        <f t="shared" si="135"/>
        <v>-3.3353703703703497E-3</v>
      </c>
      <c r="AA233" s="64">
        <f t="shared" si="136"/>
        <v>-4.5778703703703627E-2</v>
      </c>
      <c r="AC233" s="36">
        <f t="shared" si="123"/>
        <v>-0.75034167229009363</v>
      </c>
      <c r="AD233" s="36">
        <f t="shared" si="130"/>
        <v>-2.16</v>
      </c>
      <c r="AE233" s="49"/>
      <c r="AF233" s="36"/>
      <c r="AG233" s="21"/>
      <c r="AI233" s="23"/>
      <c r="AJ233" s="23"/>
      <c r="AK233" s="24"/>
      <c r="AL233" s="24"/>
      <c r="AM233" s="24"/>
      <c r="AN233" s="27"/>
      <c r="AO233" s="18"/>
      <c r="AP233" s="21"/>
    </row>
    <row r="234" spans="1:42" ht="15">
      <c r="A234" s="14">
        <v>1815800</v>
      </c>
      <c r="B234" s="12">
        <f t="shared" si="124"/>
        <v>-1815.8</v>
      </c>
      <c r="C234" s="12">
        <f t="shared" si="125"/>
        <v>1.4000000000000909</v>
      </c>
      <c r="D234" s="16">
        <v>0.31934000000000001</v>
      </c>
      <c r="G234" s="23">
        <f t="shared" si="142"/>
        <v>-605.59344869668337</v>
      </c>
      <c r="H234" s="23">
        <f t="shared" si="142"/>
        <v>-604.82008622000239</v>
      </c>
      <c r="I234" s="24">
        <f t="shared" si="137"/>
        <v>0.91015999999999997</v>
      </c>
      <c r="J234" s="24">
        <f t="shared" si="138"/>
        <v>1.1225533333333333</v>
      </c>
      <c r="K234" s="24">
        <f t="shared" si="139"/>
        <v>1.2359</v>
      </c>
      <c r="L234" s="65">
        <f t="shared" si="140"/>
        <v>0.11334666666666671</v>
      </c>
      <c r="M234" s="18">
        <f t="shared" si="141"/>
        <v>0.32574000000000003</v>
      </c>
      <c r="N234" s="21"/>
      <c r="O234" s="36">
        <f t="shared" si="122"/>
        <v>-0.59552362047269158</v>
      </c>
      <c r="P234" s="36">
        <f t="shared" si="127"/>
        <v>-1.8</v>
      </c>
      <c r="Q234" s="38"/>
      <c r="R234" s="36"/>
      <c r="S234" s="21"/>
      <c r="U234" s="23">
        <f t="shared" si="128"/>
        <v>-1184.0685808900766</v>
      </c>
      <c r="V234" s="23">
        <f t="shared" si="129"/>
        <v>-1181.7484934600334</v>
      </c>
      <c r="W234" s="24">
        <f t="shared" si="131"/>
        <v>0.91995000000000005</v>
      </c>
      <c r="X234" s="24">
        <f t="shared" si="133"/>
        <v>0.96727000000000007</v>
      </c>
      <c r="Y234" s="24">
        <f t="shared" si="134"/>
        <v>1.0225427777777776</v>
      </c>
      <c r="Z234" s="27">
        <f t="shared" si="135"/>
        <v>5.5272777777777504E-2</v>
      </c>
      <c r="AA234" s="64">
        <f t="shared" si="136"/>
        <v>0.10259277777777753</v>
      </c>
      <c r="AC234" s="36">
        <f t="shared" si="123"/>
        <v>-0.14988018671439313</v>
      </c>
      <c r="AD234" s="36">
        <f t="shared" si="130"/>
        <v>-2.16</v>
      </c>
      <c r="AE234" s="49"/>
      <c r="AF234" s="36"/>
      <c r="AG234" s="21"/>
      <c r="AI234" s="23"/>
      <c r="AJ234" s="23"/>
      <c r="AK234" s="24"/>
      <c r="AL234" s="24"/>
      <c r="AM234" s="24"/>
      <c r="AN234" s="27"/>
      <c r="AO234" s="18"/>
      <c r="AP234" s="21"/>
    </row>
    <row r="235" spans="1:42" ht="15">
      <c r="A235" s="14">
        <v>1814300</v>
      </c>
      <c r="B235" s="12">
        <f t="shared" si="124"/>
        <v>-1814.3</v>
      </c>
      <c r="C235" s="12">
        <f t="shared" si="125"/>
        <v>1.5</v>
      </c>
      <c r="D235" s="16">
        <v>0.52468000000000004</v>
      </c>
      <c r="G235" s="23">
        <f t="shared" si="142"/>
        <v>-604.04672374332131</v>
      </c>
      <c r="H235" s="23">
        <f t="shared" si="142"/>
        <v>-603.27336126664034</v>
      </c>
      <c r="I235" s="24">
        <f t="shared" si="137"/>
        <v>1.2361</v>
      </c>
      <c r="J235" s="24">
        <f t="shared" si="138"/>
        <v>1.2850866666666667</v>
      </c>
      <c r="K235" s="24">
        <f t="shared" si="139"/>
        <v>1.3100833333333333</v>
      </c>
      <c r="L235" s="65">
        <f t="shared" si="140"/>
        <v>2.4996666666666556E-2</v>
      </c>
      <c r="M235" s="18">
        <f t="shared" si="141"/>
        <v>7.398333333333329E-2</v>
      </c>
      <c r="N235" s="21"/>
      <c r="O235" s="36">
        <f t="shared" si="122"/>
        <v>6.0178022643478567E-2</v>
      </c>
      <c r="P235" s="36">
        <f t="shared" si="127"/>
        <v>-1.8</v>
      </c>
      <c r="Q235" s="38"/>
      <c r="R235" s="36"/>
      <c r="S235" s="21"/>
      <c r="U235" s="23">
        <f t="shared" si="128"/>
        <v>-1179.4284060299906</v>
      </c>
      <c r="V235" s="23">
        <f t="shared" si="129"/>
        <v>-1177.1083185999473</v>
      </c>
      <c r="W235" s="24">
        <f t="shared" si="131"/>
        <v>1.0219133333333332</v>
      </c>
      <c r="X235" s="24">
        <f t="shared" si="133"/>
        <v>1.2011044444444445</v>
      </c>
      <c r="Y235" s="24">
        <f t="shared" si="134"/>
        <v>1.1204794444444444</v>
      </c>
      <c r="Z235" s="27">
        <f t="shared" si="135"/>
        <v>-8.0625000000000169E-2</v>
      </c>
      <c r="AA235" s="64">
        <f t="shared" si="136"/>
        <v>9.8566111111111132E-2</v>
      </c>
      <c r="AC235" s="36">
        <f t="shared" si="123"/>
        <v>0.52071190395769928</v>
      </c>
      <c r="AD235" s="36">
        <f t="shared" si="130"/>
        <v>-2.16</v>
      </c>
      <c r="AE235" s="49"/>
      <c r="AF235" s="36"/>
      <c r="AG235" s="21"/>
      <c r="AI235" s="23"/>
      <c r="AJ235" s="23"/>
      <c r="AK235" s="24"/>
      <c r="AL235" s="24"/>
      <c r="AM235" s="24"/>
      <c r="AN235" s="27"/>
      <c r="AO235" s="18"/>
      <c r="AP235" s="21"/>
    </row>
    <row r="236" spans="1:42" ht="15">
      <c r="A236" s="14">
        <v>1812800</v>
      </c>
      <c r="B236" s="12">
        <f t="shared" si="124"/>
        <v>-1812.8</v>
      </c>
      <c r="C236" s="12">
        <f t="shared" si="125"/>
        <v>1.5</v>
      </c>
      <c r="D236" s="16">
        <v>0.55284999999999995</v>
      </c>
      <c r="G236" s="23">
        <f t="shared" si="142"/>
        <v>-602.49999878995925</v>
      </c>
      <c r="H236" s="23">
        <f t="shared" si="142"/>
        <v>-601.72663631327828</v>
      </c>
      <c r="I236" s="24">
        <f t="shared" si="137"/>
        <v>1.7090000000000001</v>
      </c>
      <c r="J236" s="24">
        <f t="shared" si="138"/>
        <v>1.6065333333333334</v>
      </c>
      <c r="K236" s="24">
        <f t="shared" si="139"/>
        <v>1.3159766666666668</v>
      </c>
      <c r="L236" s="65">
        <f t="shared" si="140"/>
        <v>-0.29055666666666657</v>
      </c>
      <c r="M236" s="18">
        <f t="shared" si="141"/>
        <v>-0.39302333333333328</v>
      </c>
      <c r="N236" s="21"/>
      <c r="O236" s="36">
        <f t="shared" si="122"/>
        <v>0.68772170016058354</v>
      </c>
      <c r="P236" s="36">
        <f t="shared" si="127"/>
        <v>-1.8</v>
      </c>
      <c r="Q236" s="38"/>
      <c r="R236" s="36"/>
      <c r="S236" s="21"/>
      <c r="U236" s="23">
        <f t="shared" si="128"/>
        <v>-1174.7882311699045</v>
      </c>
      <c r="V236" s="23">
        <f t="shared" si="129"/>
        <v>-1172.4681437398613</v>
      </c>
      <c r="W236" s="24">
        <f t="shared" si="131"/>
        <v>1.6614499999999999</v>
      </c>
      <c r="X236" s="24">
        <f t="shared" si="133"/>
        <v>1.3691766666666665</v>
      </c>
      <c r="Y236" s="24">
        <f t="shared" si="134"/>
        <v>1.1417177777777776</v>
      </c>
      <c r="Z236" s="27">
        <f t="shared" si="135"/>
        <v>-0.22745888888888888</v>
      </c>
      <c r="AA236" s="64">
        <f t="shared" si="136"/>
        <v>-0.51973222222222226</v>
      </c>
      <c r="AC236" s="36">
        <f t="shared" si="123"/>
        <v>0.94765710769980016</v>
      </c>
      <c r="AD236" s="36">
        <f t="shared" si="130"/>
        <v>-2.16</v>
      </c>
      <c r="AE236" s="49"/>
      <c r="AF236" s="36"/>
      <c r="AG236" s="21"/>
      <c r="AI236" s="23"/>
      <c r="AJ236" s="23"/>
      <c r="AK236" s="24"/>
      <c r="AL236" s="24"/>
      <c r="AM236" s="24"/>
      <c r="AN236" s="27"/>
      <c r="AO236" s="18"/>
      <c r="AP236" s="21"/>
    </row>
    <row r="237" spans="1:42" ht="15">
      <c r="A237" s="14">
        <v>1811300</v>
      </c>
      <c r="B237" s="12">
        <f t="shared" si="124"/>
        <v>-1811.3</v>
      </c>
      <c r="C237" s="12">
        <f t="shared" si="125"/>
        <v>1.5</v>
      </c>
      <c r="D237" s="16">
        <v>0.57050999999999996</v>
      </c>
      <c r="G237" s="23">
        <f t="shared" si="142"/>
        <v>-600.95327383659719</v>
      </c>
      <c r="H237" s="23">
        <f t="shared" si="142"/>
        <v>-600.17991135991622</v>
      </c>
      <c r="I237" s="24">
        <f t="shared" si="137"/>
        <v>1.8745000000000001</v>
      </c>
      <c r="J237" s="24">
        <f t="shared" si="138"/>
        <v>1.7528333333333332</v>
      </c>
      <c r="K237" s="24">
        <f t="shared" si="139"/>
        <v>1.339658888888889</v>
      </c>
      <c r="L237" s="65">
        <f t="shared" si="140"/>
        <v>-0.41317444444444429</v>
      </c>
      <c r="M237" s="18">
        <f t="shared" si="141"/>
        <v>-0.5348411111111111</v>
      </c>
      <c r="N237" s="21"/>
      <c r="O237" s="36">
        <f t="shared" si="122"/>
        <v>0.99347275099718002</v>
      </c>
      <c r="P237" s="36">
        <f t="shared" si="127"/>
        <v>-1.8</v>
      </c>
      <c r="Q237" s="38"/>
      <c r="R237" s="36"/>
      <c r="S237" s="21"/>
      <c r="U237" s="23">
        <f t="shared" si="128"/>
        <v>-1170.1480563098185</v>
      </c>
      <c r="V237" s="23">
        <f t="shared" si="129"/>
        <v>-1167.8279688797752</v>
      </c>
      <c r="W237" s="24">
        <f t="shared" si="131"/>
        <v>1.4241666666666666</v>
      </c>
      <c r="X237" s="24">
        <f t="shared" si="133"/>
        <v>1.4399388888888887</v>
      </c>
      <c r="Y237" s="24">
        <f t="shared" si="134"/>
        <v>1.1396035185185185</v>
      </c>
      <c r="Z237" s="27">
        <f t="shared" si="135"/>
        <v>-0.30033537037037017</v>
      </c>
      <c r="AA237" s="64">
        <f t="shared" si="136"/>
        <v>-0.28456314814814809</v>
      </c>
      <c r="AC237" s="36">
        <f t="shared" si="123"/>
        <v>0.93118301871358866</v>
      </c>
      <c r="AD237" s="36">
        <f t="shared" si="130"/>
        <v>-2.16</v>
      </c>
      <c r="AE237" s="49"/>
      <c r="AF237" s="36"/>
      <c r="AG237" s="21"/>
      <c r="AI237" s="23"/>
      <c r="AJ237" s="23"/>
      <c r="AK237" s="24"/>
      <c r="AL237" s="24"/>
      <c r="AM237" s="24"/>
      <c r="AN237" s="27"/>
      <c r="AO237" s="18"/>
      <c r="AP237" s="21"/>
    </row>
    <row r="238" spans="1:42" ht="15">
      <c r="A238" s="14">
        <v>1809800</v>
      </c>
      <c r="B238" s="12">
        <f t="shared" si="124"/>
        <v>-1809.8</v>
      </c>
      <c r="C238" s="12">
        <f t="shared" si="125"/>
        <v>1.5</v>
      </c>
      <c r="D238" s="16">
        <v>0.65766000000000002</v>
      </c>
      <c r="G238" s="23">
        <f t="shared" si="142"/>
        <v>-599.40654888323513</v>
      </c>
      <c r="H238" s="23">
        <f t="shared" si="142"/>
        <v>-598.63318640655416</v>
      </c>
      <c r="I238" s="24">
        <f t="shared" si="137"/>
        <v>1.675</v>
      </c>
      <c r="J238" s="24">
        <f t="shared" si="138"/>
        <v>1.6834</v>
      </c>
      <c r="K238" s="24">
        <f t="shared" si="139"/>
        <v>1.3113333333333332</v>
      </c>
      <c r="L238" s="65">
        <f t="shared" si="140"/>
        <v>-0.37206666666666677</v>
      </c>
      <c r="M238" s="18">
        <f t="shared" si="141"/>
        <v>-0.3636666666666668</v>
      </c>
      <c r="N238" s="21"/>
      <c r="O238" s="36">
        <f t="shared" si="122"/>
        <v>0.83436686042243213</v>
      </c>
      <c r="P238" s="36">
        <f t="shared" si="127"/>
        <v>-1.8</v>
      </c>
      <c r="Q238" s="38"/>
      <c r="R238" s="36"/>
      <c r="S238" s="21"/>
      <c r="U238" s="23">
        <f t="shared" si="128"/>
        <v>-1165.5078814497324</v>
      </c>
      <c r="V238" s="23">
        <f t="shared" si="129"/>
        <v>-1163.1877940196891</v>
      </c>
      <c r="W238" s="24">
        <f t="shared" si="131"/>
        <v>1.2342</v>
      </c>
      <c r="X238" s="24">
        <f t="shared" si="133"/>
        <v>1.3165555555555557</v>
      </c>
      <c r="Y238" s="24">
        <f t="shared" si="134"/>
        <v>1.0933294444444446</v>
      </c>
      <c r="Z238" s="27">
        <f t="shared" si="135"/>
        <v>-0.22322611111111113</v>
      </c>
      <c r="AA238" s="64">
        <f t="shared" si="136"/>
        <v>-0.14087055555555539</v>
      </c>
      <c r="AC238" s="36">
        <f t="shared" si="123"/>
        <v>0.47899804632479276</v>
      </c>
      <c r="AD238" s="36">
        <f t="shared" si="130"/>
        <v>-2.16</v>
      </c>
      <c r="AE238" s="49"/>
      <c r="AF238" s="36"/>
      <c r="AG238" s="21"/>
      <c r="AI238" s="23"/>
      <c r="AJ238" s="23"/>
      <c r="AK238" s="24"/>
      <c r="AL238" s="24"/>
      <c r="AM238" s="24"/>
      <c r="AN238" s="27"/>
      <c r="AO238" s="18"/>
      <c r="AP238" s="21"/>
    </row>
    <row r="239" spans="1:42" ht="15">
      <c r="A239" s="14">
        <v>1808400</v>
      </c>
      <c r="B239" s="12">
        <f t="shared" si="124"/>
        <v>-1808.4</v>
      </c>
      <c r="C239" s="12">
        <f t="shared" si="125"/>
        <v>1.3999999999998636</v>
      </c>
      <c r="D239" s="16">
        <v>0.91640999999999995</v>
      </c>
      <c r="G239" s="23">
        <f t="shared" si="142"/>
        <v>-597.85982392987307</v>
      </c>
      <c r="H239" s="23">
        <f t="shared" si="142"/>
        <v>-597.0864614531921</v>
      </c>
      <c r="I239" s="24">
        <f t="shared" si="137"/>
        <v>1.5006999999999999</v>
      </c>
      <c r="J239" s="24">
        <f t="shared" si="138"/>
        <v>1.37131</v>
      </c>
      <c r="K239" s="24">
        <f t="shared" si="139"/>
        <v>1.2818083333333332</v>
      </c>
      <c r="L239" s="65">
        <f t="shared" si="140"/>
        <v>-8.9501666666666813E-2</v>
      </c>
      <c r="M239" s="18">
        <f t="shared" si="141"/>
        <v>-0.21889166666666671</v>
      </c>
      <c r="N239" s="21"/>
      <c r="O239" s="36">
        <f t="shared" si="122"/>
        <v>0.28485144290129377</v>
      </c>
      <c r="P239" s="36">
        <f t="shared" si="127"/>
        <v>-1.8</v>
      </c>
      <c r="Q239" s="38"/>
      <c r="R239" s="36"/>
      <c r="S239" s="21"/>
      <c r="U239" s="23">
        <f t="shared" si="128"/>
        <v>-1160.8677065896463</v>
      </c>
      <c r="V239" s="23">
        <f t="shared" si="129"/>
        <v>-1158.5476191596031</v>
      </c>
      <c r="W239" s="24">
        <f t="shared" si="131"/>
        <v>1.2913000000000001</v>
      </c>
      <c r="X239" s="24">
        <f t="shared" si="133"/>
        <v>1.1384733333333334</v>
      </c>
      <c r="Y239" s="24">
        <f t="shared" si="134"/>
        <v>1.0842164814814816</v>
      </c>
      <c r="Z239" s="27">
        <f t="shared" si="135"/>
        <v>-5.4256851851851806E-2</v>
      </c>
      <c r="AA239" s="64">
        <f t="shared" si="136"/>
        <v>-0.20708351851851847</v>
      </c>
      <c r="AC239" s="36">
        <f t="shared" si="123"/>
        <v>-0.19731543540963259</v>
      </c>
      <c r="AD239" s="36">
        <f t="shared" si="130"/>
        <v>-2.16</v>
      </c>
      <c r="AE239" s="49"/>
      <c r="AF239" s="36"/>
      <c r="AG239" s="21"/>
      <c r="AI239" s="23"/>
      <c r="AJ239" s="23"/>
      <c r="AK239" s="24"/>
      <c r="AL239" s="24"/>
      <c r="AM239" s="24"/>
      <c r="AN239" s="27"/>
      <c r="AO239" s="18"/>
      <c r="AP239" s="21"/>
    </row>
    <row r="240" spans="1:42" ht="15">
      <c r="A240" s="14">
        <v>1806900</v>
      </c>
      <c r="B240" s="12">
        <f t="shared" si="124"/>
        <v>-1806.9</v>
      </c>
      <c r="C240" s="12">
        <f t="shared" si="125"/>
        <v>1.5</v>
      </c>
      <c r="D240" s="16">
        <v>0.68298999999999999</v>
      </c>
      <c r="G240" s="23">
        <f t="shared" si="142"/>
        <v>-596.31309897651101</v>
      </c>
      <c r="H240" s="23">
        <f t="shared" si="142"/>
        <v>-595.53973649983004</v>
      </c>
      <c r="I240" s="24">
        <f t="shared" si="137"/>
        <v>0.93823000000000001</v>
      </c>
      <c r="J240" s="24">
        <f t="shared" si="138"/>
        <v>1.1435899999999999</v>
      </c>
      <c r="K240" s="24">
        <f t="shared" si="139"/>
        <v>1.2105949999999999</v>
      </c>
      <c r="L240" s="65">
        <f t="shared" si="140"/>
        <v>6.7004999999999981E-2</v>
      </c>
      <c r="M240" s="18">
        <f t="shared" si="141"/>
        <v>0.27236499999999986</v>
      </c>
      <c r="N240" s="21"/>
      <c r="O240" s="36">
        <f t="shared" si="122"/>
        <v>-0.3979491305245087</v>
      </c>
      <c r="P240" s="36">
        <f t="shared" si="127"/>
        <v>-1.8</v>
      </c>
      <c r="Q240" s="38"/>
      <c r="R240" s="36"/>
      <c r="S240" s="21"/>
      <c r="U240" s="23">
        <f t="shared" si="128"/>
        <v>-1156.2275317295603</v>
      </c>
      <c r="V240" s="23">
        <f t="shared" si="129"/>
        <v>-1153.907444299517</v>
      </c>
      <c r="W240" s="24">
        <f t="shared" si="131"/>
        <v>0.88992000000000004</v>
      </c>
      <c r="X240" s="24">
        <f t="shared" si="133"/>
        <v>1.0116016666666667</v>
      </c>
      <c r="Y240" s="24">
        <f t="shared" si="134"/>
        <v>1.0817466666666666</v>
      </c>
      <c r="Z240" s="27">
        <f t="shared" si="135"/>
        <v>7.0144999999999902E-2</v>
      </c>
      <c r="AA240" s="64">
        <f t="shared" si="136"/>
        <v>0.19182666666666659</v>
      </c>
      <c r="AC240" s="36">
        <f t="shared" si="123"/>
        <v>-0.78130283199912287</v>
      </c>
      <c r="AD240" s="36">
        <f t="shared" si="130"/>
        <v>-2.16</v>
      </c>
      <c r="AE240" s="49"/>
      <c r="AF240" s="36"/>
      <c r="AG240" s="21"/>
      <c r="AI240" s="23"/>
      <c r="AJ240" s="23"/>
      <c r="AK240" s="24"/>
      <c r="AL240" s="24"/>
      <c r="AM240" s="24"/>
      <c r="AN240" s="27"/>
      <c r="AO240" s="18"/>
      <c r="AP240" s="21"/>
    </row>
    <row r="241" spans="1:42" ht="15">
      <c r="A241" s="14">
        <v>1805400</v>
      </c>
      <c r="B241" s="12">
        <f t="shared" si="124"/>
        <v>-1805.4</v>
      </c>
      <c r="C241" s="12">
        <f t="shared" si="125"/>
        <v>1.5</v>
      </c>
      <c r="D241" s="16">
        <v>0.92076999999999998</v>
      </c>
      <c r="G241" s="23">
        <f t="shared" si="142"/>
        <v>-594.76637402314896</v>
      </c>
      <c r="H241" s="23">
        <f t="shared" si="142"/>
        <v>-593.99301154646798</v>
      </c>
      <c r="I241" s="24">
        <f t="shared" si="137"/>
        <v>0.99184000000000005</v>
      </c>
      <c r="J241" s="24">
        <f t="shared" si="138"/>
        <v>0.96551333333333345</v>
      </c>
      <c r="K241" s="24">
        <f t="shared" si="139"/>
        <v>1.1026205555555555</v>
      </c>
      <c r="L241" s="65">
        <f t="shared" si="140"/>
        <v>0.13710722222222205</v>
      </c>
      <c r="M241" s="18">
        <f t="shared" si="141"/>
        <v>0.11078055555555544</v>
      </c>
      <c r="N241" s="21"/>
      <c r="O241" s="36">
        <f t="shared" si="122"/>
        <v>-0.89454488306598445</v>
      </c>
      <c r="P241" s="36">
        <f t="shared" si="127"/>
        <v>-1.8</v>
      </c>
      <c r="Q241" s="38"/>
      <c r="R241" s="36"/>
      <c r="S241" s="21"/>
      <c r="U241" s="23">
        <f t="shared" si="128"/>
        <v>-1151.5873568694742</v>
      </c>
      <c r="V241" s="23">
        <f t="shared" si="129"/>
        <v>-1149.2672694394309</v>
      </c>
      <c r="W241" s="24">
        <f t="shared" si="131"/>
        <v>0.85358500000000004</v>
      </c>
      <c r="X241" s="24">
        <f t="shared" si="133"/>
        <v>0.76232833333333339</v>
      </c>
      <c r="Y241" s="24">
        <f t="shared" si="134"/>
        <v>1.0062355555555555</v>
      </c>
      <c r="Z241" s="27">
        <f t="shared" si="135"/>
        <v>0.24390722222222216</v>
      </c>
      <c r="AA241" s="64">
        <f t="shared" si="136"/>
        <v>0.15265055555555551</v>
      </c>
      <c r="AC241" s="36">
        <f t="shared" si="123"/>
        <v>-0.99970995028247889</v>
      </c>
      <c r="AD241" s="36">
        <f t="shared" si="130"/>
        <v>-2.16</v>
      </c>
      <c r="AE241" s="49"/>
      <c r="AF241" s="36"/>
      <c r="AG241" s="21"/>
      <c r="AI241" s="23"/>
      <c r="AJ241" s="23"/>
      <c r="AK241" s="24"/>
      <c r="AL241" s="24"/>
      <c r="AM241" s="24"/>
      <c r="AN241" s="27"/>
      <c r="AO241" s="18"/>
      <c r="AP241" s="21"/>
    </row>
    <row r="242" spans="1:42" ht="15">
      <c r="A242" s="14">
        <v>1803900</v>
      </c>
      <c r="B242" s="12">
        <f t="shared" si="124"/>
        <v>-1803.9</v>
      </c>
      <c r="C242" s="12">
        <f t="shared" si="125"/>
        <v>1.5</v>
      </c>
      <c r="D242" s="16">
        <v>1.0384</v>
      </c>
      <c r="G242" s="23">
        <f t="shared" si="142"/>
        <v>-593.2196490697869</v>
      </c>
      <c r="H242" s="23">
        <f t="shared" si="142"/>
        <v>-592.44628659310592</v>
      </c>
      <c r="I242" s="24">
        <f t="shared" si="137"/>
        <v>0.96647000000000005</v>
      </c>
      <c r="J242" s="24">
        <f t="shared" si="138"/>
        <v>0.8675816666666667</v>
      </c>
      <c r="K242" s="24">
        <f t="shared" si="139"/>
        <v>0.98206166666666661</v>
      </c>
      <c r="L242" s="65">
        <f t="shared" si="140"/>
        <v>0.11447999999999992</v>
      </c>
      <c r="M242" s="18">
        <f t="shared" si="141"/>
        <v>1.5591666666666559E-2</v>
      </c>
      <c r="N242" s="21"/>
      <c r="O242" s="36">
        <f t="shared" si="122"/>
        <v>-0.97257314306188314</v>
      </c>
      <c r="P242" s="36">
        <f t="shared" si="127"/>
        <v>-1.8</v>
      </c>
      <c r="Q242" s="38"/>
      <c r="R242" s="36"/>
      <c r="S242" s="21"/>
      <c r="U242" s="23">
        <f t="shared" si="128"/>
        <v>-1146.9471820093881</v>
      </c>
      <c r="V242" s="23">
        <f t="shared" si="129"/>
        <v>-1144.6270945793449</v>
      </c>
      <c r="W242" s="24">
        <f t="shared" si="131"/>
        <v>0.54348000000000007</v>
      </c>
      <c r="X242" s="24">
        <f t="shared" si="133"/>
        <v>0.74499944444444444</v>
      </c>
      <c r="Y242" s="24">
        <f t="shared" si="134"/>
        <v>0.98541703703703698</v>
      </c>
      <c r="Z242" s="27">
        <f t="shared" si="135"/>
        <v>0.24041759259259254</v>
      </c>
      <c r="AA242" s="64">
        <f t="shared" si="136"/>
        <v>0.44193703703703691</v>
      </c>
      <c r="AC242" s="36">
        <f t="shared" si="123"/>
        <v>-0.75034167229016424</v>
      </c>
      <c r="AD242" s="36">
        <f t="shared" si="130"/>
        <v>-2.16</v>
      </c>
      <c r="AE242" s="49"/>
      <c r="AF242" s="36"/>
      <c r="AG242" s="21"/>
      <c r="AI242" s="23"/>
      <c r="AJ242" s="23"/>
      <c r="AK242" s="24"/>
      <c r="AL242" s="24"/>
      <c r="AM242" s="24"/>
      <c r="AN242" s="27"/>
      <c r="AO242" s="18"/>
      <c r="AP242" s="21"/>
    </row>
    <row r="243" spans="1:42" ht="15">
      <c r="A243" s="14">
        <v>1802500</v>
      </c>
      <c r="B243" s="12">
        <f t="shared" si="124"/>
        <v>-1802.5</v>
      </c>
      <c r="C243" s="12">
        <f t="shared" si="125"/>
        <v>1.4000000000000909</v>
      </c>
      <c r="D243" s="16">
        <v>0.52971999999999997</v>
      </c>
      <c r="G243" s="23">
        <f t="shared" si="142"/>
        <v>-591.67292411642484</v>
      </c>
      <c r="H243" s="23">
        <f t="shared" si="142"/>
        <v>-590.89956163974387</v>
      </c>
      <c r="I243" s="24">
        <f t="shared" si="137"/>
        <v>0.64443500000000009</v>
      </c>
      <c r="J243" s="24">
        <f t="shared" si="138"/>
        <v>0.7353616666666668</v>
      </c>
      <c r="K243" s="24">
        <f t="shared" si="139"/>
        <v>0.89173611111111106</v>
      </c>
      <c r="L243" s="65">
        <f t="shared" si="140"/>
        <v>0.15637444444444426</v>
      </c>
      <c r="M243" s="18">
        <f t="shared" si="141"/>
        <v>0.24730111111111097</v>
      </c>
      <c r="N243" s="21"/>
      <c r="O243" s="36">
        <f t="shared" si="122"/>
        <v>-0.59552362047261753</v>
      </c>
      <c r="P243" s="36">
        <f t="shared" si="127"/>
        <v>-1.8</v>
      </c>
      <c r="Q243" s="38"/>
      <c r="R243" s="36"/>
      <c r="S243" s="21"/>
      <c r="U243" s="23">
        <f t="shared" si="128"/>
        <v>-1142.3070071493021</v>
      </c>
      <c r="V243" s="23">
        <f t="shared" si="129"/>
        <v>-1139.9869197192588</v>
      </c>
      <c r="W243" s="24">
        <f t="shared" si="131"/>
        <v>0.83793333333333331</v>
      </c>
      <c r="X243" s="24">
        <f t="shared" si="133"/>
        <v>0.79369944444444451</v>
      </c>
      <c r="Y243" s="24">
        <f t="shared" si="134"/>
        <v>0.951915925925926</v>
      </c>
      <c r="Z243" s="27">
        <f t="shared" si="135"/>
        <v>0.15821648148148149</v>
      </c>
      <c r="AA243" s="64">
        <f t="shared" si="136"/>
        <v>0.11398259259259269</v>
      </c>
      <c r="AC243" s="36">
        <f t="shared" si="123"/>
        <v>-0.14988018671449874</v>
      </c>
      <c r="AD243" s="36">
        <f t="shared" si="130"/>
        <v>-2.16</v>
      </c>
      <c r="AE243" s="49"/>
      <c r="AF243" s="36"/>
      <c r="AG243" s="21"/>
      <c r="AI243" s="23"/>
      <c r="AJ243" s="23"/>
      <c r="AK243" s="24"/>
      <c r="AL243" s="24"/>
      <c r="AM243" s="24"/>
      <c r="AN243" s="27"/>
      <c r="AO243" s="18"/>
      <c r="AP243" s="21"/>
    </row>
    <row r="244" spans="1:42" ht="15">
      <c r="A244" s="14">
        <v>1801000</v>
      </c>
      <c r="B244" s="12">
        <f t="shared" si="124"/>
        <v>-1801</v>
      </c>
      <c r="C244" s="12">
        <f t="shared" si="125"/>
        <v>1.5</v>
      </c>
      <c r="D244" s="16">
        <v>0.33706999999999998</v>
      </c>
      <c r="G244" s="23">
        <f t="shared" ref="G244:H259" si="143">G243 + 1.54672495336205</f>
        <v>-590.12619916306278</v>
      </c>
      <c r="H244" s="23">
        <f t="shared" si="143"/>
        <v>-589.35283668638181</v>
      </c>
      <c r="I244" s="24">
        <f t="shared" si="137"/>
        <v>0.59518000000000004</v>
      </c>
      <c r="J244" s="24">
        <f t="shared" si="138"/>
        <v>0.65894833333333336</v>
      </c>
      <c r="K244" s="24">
        <f t="shared" si="139"/>
        <v>0.81703277777777794</v>
      </c>
      <c r="L244" s="65">
        <f t="shared" si="140"/>
        <v>0.15808444444444458</v>
      </c>
      <c r="M244" s="18">
        <f t="shared" si="141"/>
        <v>0.2218527777777779</v>
      </c>
      <c r="N244" s="21"/>
      <c r="O244" s="36">
        <f t="shared" si="122"/>
        <v>6.0178022643570528E-2</v>
      </c>
      <c r="P244" s="36">
        <f t="shared" si="127"/>
        <v>-1.8</v>
      </c>
      <c r="Q244" s="38"/>
      <c r="R244" s="36"/>
      <c r="S244" s="21"/>
      <c r="U244" s="23">
        <f t="shared" si="128"/>
        <v>-1137.666832289216</v>
      </c>
      <c r="V244" s="23">
        <f t="shared" si="129"/>
        <v>-1135.3467448591728</v>
      </c>
      <c r="W244" s="24">
        <f t="shared" si="131"/>
        <v>0.99968500000000005</v>
      </c>
      <c r="X244" s="24">
        <f t="shared" si="133"/>
        <v>0.93982277777777778</v>
      </c>
      <c r="Y244" s="24">
        <f t="shared" si="134"/>
        <v>0.89282759259259259</v>
      </c>
      <c r="Z244" s="27">
        <f t="shared" si="135"/>
        <v>-4.6995185185185195E-2</v>
      </c>
      <c r="AA244" s="64">
        <f t="shared" si="136"/>
        <v>-0.10685740740740746</v>
      </c>
      <c r="AC244" s="36">
        <f t="shared" si="123"/>
        <v>0.52071190395760802</v>
      </c>
      <c r="AD244" s="36">
        <f t="shared" si="130"/>
        <v>-2.16</v>
      </c>
      <c r="AE244" s="49"/>
      <c r="AF244" s="36"/>
      <c r="AG244" s="21"/>
      <c r="AI244" s="23"/>
      <c r="AJ244" s="23"/>
      <c r="AK244" s="24"/>
      <c r="AL244" s="24"/>
      <c r="AM244" s="24"/>
      <c r="AN244" s="27"/>
      <c r="AO244" s="18"/>
      <c r="AP244" s="21"/>
    </row>
    <row r="245" spans="1:42" ht="15">
      <c r="A245" s="14">
        <v>1799500</v>
      </c>
      <c r="B245" s="12">
        <f t="shared" si="124"/>
        <v>-1799.5</v>
      </c>
      <c r="C245" s="12">
        <f t="shared" si="125"/>
        <v>1.5</v>
      </c>
      <c r="D245" s="16">
        <v>0.90876000000000001</v>
      </c>
      <c r="G245" s="23">
        <f t="shared" si="143"/>
        <v>-588.57947420970072</v>
      </c>
      <c r="H245" s="23">
        <f t="shared" si="143"/>
        <v>-587.80611173301975</v>
      </c>
      <c r="I245" s="24">
        <f t="shared" si="137"/>
        <v>0.73723000000000005</v>
      </c>
      <c r="J245" s="24">
        <f t="shared" si="138"/>
        <v>0.70729333333333333</v>
      </c>
      <c r="K245" s="24">
        <f t="shared" si="139"/>
        <v>0.80865722222222225</v>
      </c>
      <c r="L245" s="65">
        <f t="shared" si="140"/>
        <v>0.10136388888888892</v>
      </c>
      <c r="M245" s="18">
        <f t="shared" si="141"/>
        <v>7.1427222222222198E-2</v>
      </c>
      <c r="N245" s="21"/>
      <c r="O245" s="36">
        <f t="shared" si="122"/>
        <v>0.68772170016060918</v>
      </c>
      <c r="P245" s="36">
        <f t="shared" si="127"/>
        <v>-1.8</v>
      </c>
      <c r="Q245" s="38"/>
      <c r="R245" s="36"/>
      <c r="S245" s="21"/>
      <c r="U245" s="23">
        <f t="shared" si="128"/>
        <v>-1133.02665742913</v>
      </c>
      <c r="V245" s="23">
        <f t="shared" si="129"/>
        <v>-1130.7065699990867</v>
      </c>
      <c r="W245" s="24">
        <f t="shared" si="131"/>
        <v>0.98185</v>
      </c>
      <c r="X245" s="24">
        <f t="shared" si="133"/>
        <v>1.0727783333333334</v>
      </c>
      <c r="Y245" s="24">
        <f t="shared" si="134"/>
        <v>0.9072648148148148</v>
      </c>
      <c r="Z245" s="27">
        <f t="shared" si="135"/>
        <v>-0.16551351851851859</v>
      </c>
      <c r="AA245" s="64">
        <f t="shared" si="136"/>
        <v>-7.4585185185185199E-2</v>
      </c>
      <c r="AC245" s="36">
        <f t="shared" si="123"/>
        <v>0.94765710769976608</v>
      </c>
      <c r="AD245" s="36">
        <f t="shared" si="130"/>
        <v>-2.16</v>
      </c>
      <c r="AE245" s="49"/>
      <c r="AF245" s="36"/>
      <c r="AG245" s="21"/>
      <c r="AI245" s="23"/>
      <c r="AJ245" s="23"/>
      <c r="AK245" s="24"/>
      <c r="AL245" s="24"/>
      <c r="AM245" s="24"/>
      <c r="AN245" s="27"/>
      <c r="AO245" s="18"/>
      <c r="AP245" s="21"/>
    </row>
    <row r="246" spans="1:42" ht="15">
      <c r="A246" s="14">
        <v>1798100</v>
      </c>
      <c r="B246" s="12">
        <f t="shared" si="124"/>
        <v>-1798.1</v>
      </c>
      <c r="C246" s="12">
        <f t="shared" si="125"/>
        <v>1.4000000000000909</v>
      </c>
      <c r="D246" s="16">
        <v>8.7177000000000004E-2</v>
      </c>
      <c r="G246" s="23">
        <f t="shared" si="143"/>
        <v>-587.03274925633866</v>
      </c>
      <c r="H246" s="23">
        <f t="shared" si="143"/>
        <v>-586.25938677965769</v>
      </c>
      <c r="I246" s="24">
        <f t="shared" si="137"/>
        <v>0.78947000000000001</v>
      </c>
      <c r="J246" s="24">
        <f t="shared" si="138"/>
        <v>0.79625666666666672</v>
      </c>
      <c r="K246" s="24">
        <f t="shared" si="139"/>
        <v>0.83503055555555561</v>
      </c>
      <c r="L246" s="65">
        <f t="shared" si="140"/>
        <v>3.8773888888888886E-2</v>
      </c>
      <c r="M246" s="18">
        <f t="shared" si="141"/>
        <v>4.5560555555555604E-2</v>
      </c>
      <c r="N246" s="21"/>
      <c r="O246" s="36">
        <f t="shared" si="122"/>
        <v>0.99347275099719057</v>
      </c>
      <c r="P246" s="36">
        <f t="shared" si="127"/>
        <v>-1.8</v>
      </c>
      <c r="Q246" s="38"/>
      <c r="R246" s="36"/>
      <c r="S246" s="21"/>
      <c r="U246" s="23">
        <f t="shared" si="128"/>
        <v>-1128.3864825690439</v>
      </c>
      <c r="V246" s="23">
        <f t="shared" si="129"/>
        <v>-1126.0663951390006</v>
      </c>
      <c r="W246" s="24">
        <f t="shared" si="131"/>
        <v>1.2368000000000001</v>
      </c>
      <c r="X246" s="24">
        <f t="shared" si="133"/>
        <v>1.0504466666666668</v>
      </c>
      <c r="Y246" s="24">
        <f t="shared" si="134"/>
        <v>0.91509148148148156</v>
      </c>
      <c r="Z246" s="27">
        <f t="shared" si="135"/>
        <v>-0.13535518518518519</v>
      </c>
      <c r="AA246" s="64">
        <f t="shared" si="136"/>
        <v>-0.32170851851851856</v>
      </c>
      <c r="AC246" s="36">
        <f t="shared" si="123"/>
        <v>0.93118301871362763</v>
      </c>
      <c r="AD246" s="36">
        <f t="shared" si="130"/>
        <v>-2.16</v>
      </c>
      <c r="AE246" s="49"/>
      <c r="AF246" s="36"/>
      <c r="AG246" s="21"/>
      <c r="AI246" s="23"/>
      <c r="AJ246" s="23"/>
      <c r="AK246" s="24"/>
      <c r="AL246" s="24"/>
      <c r="AM246" s="24"/>
      <c r="AN246" s="27"/>
      <c r="AO246" s="18"/>
      <c r="AP246" s="21"/>
    </row>
    <row r="247" spans="1:42" ht="15">
      <c r="A247" s="14">
        <v>1796600</v>
      </c>
      <c r="B247" s="12">
        <f t="shared" si="124"/>
        <v>-1796.6</v>
      </c>
      <c r="C247" s="12">
        <f t="shared" si="125"/>
        <v>1.5</v>
      </c>
      <c r="D247" s="16">
        <v>0.15662999999999999</v>
      </c>
      <c r="G247" s="23">
        <f t="shared" si="143"/>
        <v>-585.4860243029766</v>
      </c>
      <c r="H247" s="23">
        <f t="shared" si="143"/>
        <v>-584.71266182629563</v>
      </c>
      <c r="I247" s="24">
        <f t="shared" si="137"/>
        <v>0.86207</v>
      </c>
      <c r="J247" s="24">
        <f t="shared" si="138"/>
        <v>0.8266366666666668</v>
      </c>
      <c r="K247" s="24">
        <f t="shared" si="139"/>
        <v>0.86005611111111113</v>
      </c>
      <c r="L247" s="65">
        <f t="shared" si="140"/>
        <v>3.3419444444444335E-2</v>
      </c>
      <c r="M247" s="18">
        <f t="shared" si="141"/>
        <v>-2.0138888888888706E-3</v>
      </c>
      <c r="N247" s="21"/>
      <c r="O247" s="36">
        <f t="shared" si="122"/>
        <v>0.8343668604224127</v>
      </c>
      <c r="P247" s="36">
        <f t="shared" si="127"/>
        <v>-1.8</v>
      </c>
      <c r="Q247" s="38"/>
      <c r="R247" s="36"/>
      <c r="S247" s="21"/>
      <c r="U247" s="23">
        <f t="shared" si="128"/>
        <v>-1123.7463077089578</v>
      </c>
      <c r="V247" s="23">
        <f t="shared" si="129"/>
        <v>-1121.4262202789146</v>
      </c>
      <c r="W247" s="24">
        <f t="shared" si="131"/>
        <v>0.93269000000000002</v>
      </c>
      <c r="X247" s="24">
        <f t="shared" si="133"/>
        <v>0.97633166666666671</v>
      </c>
      <c r="Y247" s="24">
        <f t="shared" si="134"/>
        <v>0.94599870370370376</v>
      </c>
      <c r="Z247" s="27">
        <f t="shared" si="135"/>
        <v>-3.033296296296295E-2</v>
      </c>
      <c r="AA247" s="64">
        <f t="shared" si="136"/>
        <v>1.3308703703703739E-2</v>
      </c>
      <c r="AC247" s="36">
        <f t="shared" si="123"/>
        <v>0.4789980463249115</v>
      </c>
      <c r="AD247" s="36">
        <f t="shared" si="130"/>
        <v>-2.16</v>
      </c>
      <c r="AE247" s="49"/>
      <c r="AF247" s="36"/>
      <c r="AG247" s="21"/>
      <c r="AI247" s="23"/>
      <c r="AJ247" s="23"/>
      <c r="AK247" s="24"/>
      <c r="AL247" s="24"/>
      <c r="AM247" s="24"/>
      <c r="AN247" s="27"/>
      <c r="AO247" s="18"/>
      <c r="AP247" s="21"/>
    </row>
    <row r="248" spans="1:42" ht="15">
      <c r="A248" s="14">
        <v>1795100</v>
      </c>
      <c r="B248" s="12">
        <f t="shared" si="124"/>
        <v>-1795.1</v>
      </c>
      <c r="C248" s="12">
        <f t="shared" si="125"/>
        <v>1.5</v>
      </c>
      <c r="D248" s="16">
        <v>0.22475000000000001</v>
      </c>
      <c r="G248" s="23">
        <f t="shared" si="143"/>
        <v>-583.93929934961454</v>
      </c>
      <c r="H248" s="23">
        <f t="shared" si="143"/>
        <v>-583.16593687293357</v>
      </c>
      <c r="I248" s="24">
        <f t="shared" si="137"/>
        <v>0.82837000000000005</v>
      </c>
      <c r="J248" s="24">
        <f t="shared" si="138"/>
        <v>0.85109666666666672</v>
      </c>
      <c r="K248" s="24">
        <f t="shared" si="139"/>
        <v>0.92313000000000001</v>
      </c>
      <c r="L248" s="65">
        <f t="shared" si="140"/>
        <v>7.2033333333333283E-2</v>
      </c>
      <c r="M248" s="18">
        <f t="shared" si="141"/>
        <v>9.4759999999999955E-2</v>
      </c>
      <c r="N248" s="21"/>
      <c r="O248" s="36">
        <f t="shared" si="122"/>
        <v>0.28485144290125997</v>
      </c>
      <c r="P248" s="36">
        <f t="shared" si="127"/>
        <v>-1.8</v>
      </c>
      <c r="Q248" s="38"/>
      <c r="R248" s="36"/>
      <c r="S248" s="21"/>
      <c r="U248" s="23">
        <f t="shared" si="128"/>
        <v>-1119.1061328488718</v>
      </c>
      <c r="V248" s="23">
        <f t="shared" si="129"/>
        <v>-1116.7860454188285</v>
      </c>
      <c r="W248" s="24">
        <f t="shared" si="131"/>
        <v>0.75950499999999999</v>
      </c>
      <c r="X248" s="24">
        <f t="shared" si="133"/>
        <v>0.90401666666666658</v>
      </c>
      <c r="Y248" s="24">
        <f t="shared" si="134"/>
        <v>0.97221722222222218</v>
      </c>
      <c r="Z248" s="27">
        <f t="shared" si="135"/>
        <v>6.8200555555555598E-2</v>
      </c>
      <c r="AA248" s="64">
        <f t="shared" si="136"/>
        <v>0.21271222222222219</v>
      </c>
      <c r="AC248" s="36">
        <f t="shared" si="123"/>
        <v>-0.19731543540955571</v>
      </c>
      <c r="AD248" s="36">
        <f t="shared" si="130"/>
        <v>-2.16</v>
      </c>
      <c r="AE248" s="49"/>
      <c r="AF248" s="36"/>
      <c r="AG248" s="21"/>
      <c r="AI248" s="23"/>
      <c r="AJ248" s="23"/>
      <c r="AK248" s="24"/>
      <c r="AL248" s="24"/>
      <c r="AM248" s="24"/>
      <c r="AN248" s="27"/>
      <c r="AO248" s="18"/>
      <c r="AP248" s="21"/>
    </row>
    <row r="249" spans="1:42" ht="15">
      <c r="A249" s="14">
        <v>1793600</v>
      </c>
      <c r="B249" s="12">
        <f t="shared" si="124"/>
        <v>-1793.6</v>
      </c>
      <c r="C249" s="12">
        <f t="shared" si="125"/>
        <v>1.5</v>
      </c>
      <c r="D249" s="16">
        <v>0.24673</v>
      </c>
      <c r="G249" s="23">
        <f t="shared" si="143"/>
        <v>-582.39257439625248</v>
      </c>
      <c r="H249" s="23">
        <f t="shared" si="143"/>
        <v>-581.61921191957151</v>
      </c>
      <c r="I249" s="24">
        <f t="shared" si="137"/>
        <v>0.86285000000000001</v>
      </c>
      <c r="J249" s="24">
        <f t="shared" si="138"/>
        <v>0.9734733333333333</v>
      </c>
      <c r="K249" s="24">
        <f t="shared" si="139"/>
        <v>0.98259888888888902</v>
      </c>
      <c r="L249" s="65">
        <f t="shared" si="140"/>
        <v>9.12555555555572E-3</v>
      </c>
      <c r="M249" s="18">
        <f t="shared" si="141"/>
        <v>0.11974888888888902</v>
      </c>
      <c r="N249" s="21"/>
      <c r="O249" s="36">
        <f t="shared" si="122"/>
        <v>-0.39794913052459324</v>
      </c>
      <c r="P249" s="36">
        <f t="shared" si="127"/>
        <v>-1.8</v>
      </c>
      <c r="Q249" s="38"/>
      <c r="R249" s="36"/>
      <c r="S249" s="21"/>
      <c r="U249" s="23">
        <f t="shared" si="128"/>
        <v>-1114.4659579887857</v>
      </c>
      <c r="V249" s="23">
        <f t="shared" si="129"/>
        <v>-1112.1458705587424</v>
      </c>
      <c r="W249" s="24">
        <f t="shared" si="131"/>
        <v>1.019855</v>
      </c>
      <c r="X249" s="24">
        <f t="shared" si="133"/>
        <v>0.90112833333333331</v>
      </c>
      <c r="Y249" s="24">
        <f t="shared" si="134"/>
        <v>0.95766592592592603</v>
      </c>
      <c r="Z249" s="27">
        <f t="shared" si="135"/>
        <v>5.6537592592592723E-2</v>
      </c>
      <c r="AA249" s="64">
        <f t="shared" si="136"/>
        <v>-6.2189074074073925E-2</v>
      </c>
      <c r="AC249" s="36">
        <f t="shared" si="123"/>
        <v>-0.78130283199907391</v>
      </c>
      <c r="AD249" s="36">
        <f t="shared" si="130"/>
        <v>-2.16</v>
      </c>
      <c r="AE249" s="49"/>
      <c r="AF249" s="36"/>
      <c r="AG249" s="21"/>
      <c r="AI249" s="23"/>
      <c r="AJ249" s="23"/>
      <c r="AK249" s="24"/>
      <c r="AL249" s="24"/>
      <c r="AM249" s="24"/>
      <c r="AN249" s="27"/>
      <c r="AO249" s="18"/>
      <c r="AP249" s="21"/>
    </row>
    <row r="250" spans="1:42" ht="15">
      <c r="A250" s="14">
        <v>1792100</v>
      </c>
      <c r="B250" s="12">
        <f t="shared" si="124"/>
        <v>-1792.1</v>
      </c>
      <c r="C250" s="12">
        <f t="shared" si="125"/>
        <v>1.5</v>
      </c>
      <c r="D250" s="16">
        <v>0.74590000000000001</v>
      </c>
      <c r="G250" s="23">
        <f t="shared" si="143"/>
        <v>-580.84584944289043</v>
      </c>
      <c r="H250" s="23">
        <f t="shared" si="143"/>
        <v>-580.07248696620945</v>
      </c>
      <c r="I250" s="24">
        <f t="shared" si="137"/>
        <v>1.2292000000000001</v>
      </c>
      <c r="J250" s="24">
        <f t="shared" si="138"/>
        <v>1.0945833333333332</v>
      </c>
      <c r="K250" s="24">
        <f t="shared" si="139"/>
        <v>1.0268622222222223</v>
      </c>
      <c r="L250" s="65">
        <f t="shared" si="140"/>
        <v>-6.7721111111110899E-2</v>
      </c>
      <c r="M250" s="18">
        <f t="shared" si="141"/>
        <v>-0.20233777777777773</v>
      </c>
      <c r="N250" s="21"/>
      <c r="O250" s="36">
        <f t="shared" si="122"/>
        <v>-0.89454488306600022</v>
      </c>
      <c r="P250" s="36">
        <f t="shared" si="127"/>
        <v>-1.8</v>
      </c>
      <c r="Q250" s="38"/>
      <c r="R250" s="36"/>
      <c r="S250" s="21"/>
      <c r="U250" s="23">
        <f t="shared" si="128"/>
        <v>-1109.8257831286996</v>
      </c>
      <c r="V250" s="23">
        <f t="shared" si="129"/>
        <v>-1107.5056956986564</v>
      </c>
      <c r="W250" s="24">
        <f t="shared" si="131"/>
        <v>0.9240250000000001</v>
      </c>
      <c r="X250" s="24">
        <f t="shared" si="133"/>
        <v>0.92184166666666678</v>
      </c>
      <c r="Y250" s="24">
        <f t="shared" si="134"/>
        <v>0.90963314814814822</v>
      </c>
      <c r="Z250" s="27">
        <f t="shared" si="135"/>
        <v>-1.2208518518518563E-2</v>
      </c>
      <c r="AA250" s="64">
        <f t="shared" si="136"/>
        <v>-1.4391851851851878E-2</v>
      </c>
      <c r="AC250" s="36">
        <f t="shared" si="123"/>
        <v>-0.99970995028248211</v>
      </c>
      <c r="AD250" s="36">
        <f t="shared" si="130"/>
        <v>-2.16</v>
      </c>
      <c r="AE250" s="49"/>
      <c r="AF250" s="36"/>
      <c r="AG250" s="21"/>
      <c r="AI250" s="23"/>
      <c r="AJ250" s="23"/>
      <c r="AK250" s="24"/>
      <c r="AL250" s="24"/>
      <c r="AM250" s="24"/>
      <c r="AN250" s="27"/>
      <c r="AO250" s="18"/>
      <c r="AP250" s="21"/>
    </row>
    <row r="251" spans="1:42" ht="15">
      <c r="A251" s="14">
        <v>1790200</v>
      </c>
      <c r="B251" s="12">
        <f t="shared" si="124"/>
        <v>-1790.2</v>
      </c>
      <c r="C251" s="12">
        <f t="shared" si="125"/>
        <v>1.8999999999998636</v>
      </c>
      <c r="D251" s="16">
        <v>0.86406000000000005</v>
      </c>
      <c r="G251" s="23">
        <f t="shared" si="143"/>
        <v>-579.29912448952837</v>
      </c>
      <c r="H251" s="23">
        <f t="shared" si="143"/>
        <v>-578.52576201284739</v>
      </c>
      <c r="I251" s="24">
        <f t="shared" si="137"/>
        <v>1.1917</v>
      </c>
      <c r="J251" s="24">
        <f t="shared" si="138"/>
        <v>1.2110000000000001</v>
      </c>
      <c r="K251" s="24">
        <f t="shared" si="139"/>
        <v>1.0676433333333333</v>
      </c>
      <c r="L251" s="65">
        <f t="shared" si="140"/>
        <v>-0.1433566666666668</v>
      </c>
      <c r="M251" s="18">
        <f t="shared" si="141"/>
        <v>-0.1240566666666667</v>
      </c>
      <c r="N251" s="21"/>
      <c r="O251" s="36">
        <f t="shared" si="122"/>
        <v>-0.97257314306187492</v>
      </c>
      <c r="P251" s="36">
        <f t="shared" si="127"/>
        <v>-1.8</v>
      </c>
      <c r="Q251" s="38"/>
      <c r="R251" s="36"/>
      <c r="S251" s="21"/>
      <c r="U251" s="23">
        <f t="shared" si="128"/>
        <v>-1105.1856082686136</v>
      </c>
      <c r="V251" s="23">
        <f t="shared" si="129"/>
        <v>-1102.8655208385703</v>
      </c>
      <c r="W251" s="24">
        <f t="shared" si="131"/>
        <v>0.82164499999999996</v>
      </c>
      <c r="X251" s="24">
        <f t="shared" si="133"/>
        <v>0.93985666666666667</v>
      </c>
      <c r="Y251" s="24">
        <f t="shared" si="134"/>
        <v>0.82107814814814817</v>
      </c>
      <c r="Z251" s="27">
        <f t="shared" si="135"/>
        <v>-0.11877851851851851</v>
      </c>
      <c r="AA251" s="64">
        <f t="shared" si="136"/>
        <v>-5.6685185185179066E-4</v>
      </c>
      <c r="AC251" s="36">
        <f t="shared" si="123"/>
        <v>-0.75034167229023485</v>
      </c>
      <c r="AD251" s="36">
        <f t="shared" si="130"/>
        <v>-2.16</v>
      </c>
      <c r="AE251" s="49"/>
      <c r="AF251" s="36"/>
      <c r="AG251" s="21"/>
      <c r="AI251" s="23"/>
      <c r="AJ251" s="23"/>
      <c r="AK251" s="24"/>
      <c r="AL251" s="24"/>
      <c r="AM251" s="24"/>
      <c r="AN251" s="27"/>
      <c r="AO251" s="18"/>
      <c r="AP251" s="21"/>
    </row>
    <row r="252" spans="1:42" ht="15">
      <c r="A252" s="14">
        <v>1787600</v>
      </c>
      <c r="B252" s="12">
        <f t="shared" si="124"/>
        <v>-1787.6</v>
      </c>
      <c r="C252" s="12">
        <f t="shared" si="125"/>
        <v>2.6000000000001364</v>
      </c>
      <c r="D252" s="16">
        <v>0.96926000000000001</v>
      </c>
      <c r="G252" s="23">
        <f t="shared" si="143"/>
        <v>-577.75239953616631</v>
      </c>
      <c r="H252" s="23">
        <f t="shared" si="143"/>
        <v>-576.97903705948534</v>
      </c>
      <c r="I252" s="24">
        <f t="shared" si="137"/>
        <v>1.2121</v>
      </c>
      <c r="J252" s="24">
        <f t="shared" si="138"/>
        <v>1.1780666666666668</v>
      </c>
      <c r="K252" s="24">
        <f t="shared" si="139"/>
        <v>1.0994355555555555</v>
      </c>
      <c r="L252" s="65">
        <f t="shared" si="140"/>
        <v>-7.8631111111111318E-2</v>
      </c>
      <c r="M252" s="18">
        <f t="shared" si="141"/>
        <v>-0.11266444444444446</v>
      </c>
      <c r="N252" s="21"/>
      <c r="O252" s="36">
        <f t="shared" si="122"/>
        <v>-0.59552362047258922</v>
      </c>
      <c r="P252" s="36">
        <f t="shared" si="127"/>
        <v>-1.8</v>
      </c>
      <c r="Q252" s="38"/>
      <c r="R252" s="36"/>
      <c r="S252" s="21"/>
      <c r="U252" s="23">
        <f t="shared" si="128"/>
        <v>-1100.5454334085275</v>
      </c>
      <c r="V252" s="23">
        <f t="shared" si="129"/>
        <v>-1098.2253459784843</v>
      </c>
      <c r="W252" s="24">
        <f t="shared" si="131"/>
        <v>1.0739000000000001</v>
      </c>
      <c r="X252" s="24">
        <f t="shared" si="133"/>
        <v>0.92142277777777781</v>
      </c>
      <c r="Y252" s="24">
        <f t="shared" si="134"/>
        <v>0.7609366481481481</v>
      </c>
      <c r="Z252" s="27">
        <f t="shared" si="135"/>
        <v>-0.16048612962962971</v>
      </c>
      <c r="AA252" s="64">
        <f t="shared" si="136"/>
        <v>-0.31296335185185198</v>
      </c>
      <c r="AC252" s="36">
        <f t="shared" si="123"/>
        <v>-0.14988018671460437</v>
      </c>
      <c r="AD252" s="36">
        <f t="shared" si="130"/>
        <v>-2.16</v>
      </c>
      <c r="AE252" s="49"/>
      <c r="AF252" s="36"/>
      <c r="AG252" s="21"/>
      <c r="AI252" s="23"/>
      <c r="AJ252" s="23"/>
      <c r="AK252" s="24"/>
      <c r="AL252" s="24"/>
      <c r="AM252" s="24"/>
      <c r="AN252" s="27"/>
      <c r="AO252" s="18"/>
      <c r="AP252" s="21"/>
    </row>
    <row r="253" spans="1:42" ht="15">
      <c r="A253" s="14">
        <v>1785100</v>
      </c>
      <c r="B253" s="12">
        <f t="shared" si="124"/>
        <v>-1785.1</v>
      </c>
      <c r="C253" s="12">
        <f t="shared" si="125"/>
        <v>2.5</v>
      </c>
      <c r="D253" s="16">
        <v>1.1557999999999999</v>
      </c>
      <c r="G253" s="23">
        <f t="shared" si="143"/>
        <v>-576.20567458280425</v>
      </c>
      <c r="H253" s="23">
        <f t="shared" si="143"/>
        <v>-575.43231210612328</v>
      </c>
      <c r="I253" s="24">
        <f t="shared" si="137"/>
        <v>1.1304000000000001</v>
      </c>
      <c r="J253" s="24">
        <f t="shared" si="138"/>
        <v>1.1593666666666669</v>
      </c>
      <c r="K253" s="24">
        <f t="shared" si="139"/>
        <v>1.1560888888888889</v>
      </c>
      <c r="L253" s="65">
        <f t="shared" si="140"/>
        <v>-3.2777777777779349E-3</v>
      </c>
      <c r="M253" s="18">
        <f t="shared" si="141"/>
        <v>2.5688888888888872E-2</v>
      </c>
      <c r="N253" s="21"/>
      <c r="O253" s="36">
        <f t="shared" si="122"/>
        <v>6.0178022643605743E-2</v>
      </c>
      <c r="P253" s="36">
        <f t="shared" si="127"/>
        <v>-1.8</v>
      </c>
      <c r="Q253" s="38"/>
      <c r="R253" s="36"/>
      <c r="S253" s="21"/>
      <c r="U253" s="23">
        <f t="shared" si="128"/>
        <v>-1095.9052585484415</v>
      </c>
      <c r="V253" s="23">
        <f t="shared" si="129"/>
        <v>-1093.5851711183982</v>
      </c>
      <c r="W253" s="24">
        <f t="shared" si="131"/>
        <v>0.86872333333333318</v>
      </c>
      <c r="X253" s="24">
        <f t="shared" si="133"/>
        <v>0.83072611111111117</v>
      </c>
      <c r="Y253" s="24">
        <f t="shared" si="134"/>
        <v>0.73220720370370374</v>
      </c>
      <c r="Z253" s="27">
        <f t="shared" si="135"/>
        <v>-9.851890740740743E-2</v>
      </c>
      <c r="AA253" s="64">
        <f t="shared" si="136"/>
        <v>-0.13651612962962945</v>
      </c>
      <c r="AC253" s="36">
        <f t="shared" si="123"/>
        <v>0.52071190395751688</v>
      </c>
      <c r="AD253" s="36">
        <f t="shared" si="130"/>
        <v>-2.16</v>
      </c>
      <c r="AE253" s="49"/>
      <c r="AF253" s="36"/>
      <c r="AG253" s="21"/>
      <c r="AI253" s="23"/>
      <c r="AJ253" s="23"/>
      <c r="AK253" s="24"/>
      <c r="AL253" s="24"/>
      <c r="AM253" s="24"/>
      <c r="AN253" s="27"/>
      <c r="AO253" s="18"/>
      <c r="AP253" s="21"/>
    </row>
    <row r="254" spans="1:42" ht="15">
      <c r="A254" s="14">
        <v>1782500</v>
      </c>
      <c r="B254" s="12">
        <f t="shared" si="124"/>
        <v>-1782.5</v>
      </c>
      <c r="C254" s="12">
        <f t="shared" si="125"/>
        <v>2.5999999999999091</v>
      </c>
      <c r="D254" s="16">
        <v>1.1738</v>
      </c>
      <c r="G254" s="23">
        <f t="shared" si="143"/>
        <v>-574.65894962944219</v>
      </c>
      <c r="H254" s="23">
        <f t="shared" si="143"/>
        <v>-573.88558715276122</v>
      </c>
      <c r="I254" s="24">
        <f t="shared" si="137"/>
        <v>1.1355999999999999</v>
      </c>
      <c r="J254" s="24">
        <f t="shared" si="138"/>
        <v>1.1408333333333334</v>
      </c>
      <c r="K254" s="24">
        <f t="shared" si="139"/>
        <v>1.1990500000000002</v>
      </c>
      <c r="L254" s="65">
        <f t="shared" si="140"/>
        <v>5.8216666666666805E-2</v>
      </c>
      <c r="M254" s="18">
        <f t="shared" si="141"/>
        <v>6.3450000000000228E-2</v>
      </c>
      <c r="N254" s="21"/>
      <c r="O254" s="36">
        <f t="shared" si="122"/>
        <v>0.68772170016067613</v>
      </c>
      <c r="P254" s="36">
        <f t="shared" si="127"/>
        <v>-1.8</v>
      </c>
      <c r="Q254" s="38"/>
      <c r="R254" s="36"/>
      <c r="S254" s="21"/>
      <c r="U254" s="23">
        <f t="shared" si="128"/>
        <v>-1091.2650836883554</v>
      </c>
      <c r="V254" s="23">
        <f t="shared" si="129"/>
        <v>-1088.9449962583121</v>
      </c>
      <c r="W254" s="24">
        <f t="shared" si="131"/>
        <v>0.54955500000000002</v>
      </c>
      <c r="X254" s="24">
        <f t="shared" si="133"/>
        <v>0.61936111111111114</v>
      </c>
      <c r="Y254" s="24">
        <f t="shared" si="134"/>
        <v>0.73264961111111104</v>
      </c>
      <c r="Z254" s="27">
        <f t="shared" si="135"/>
        <v>0.1132884999999999</v>
      </c>
      <c r="AA254" s="64">
        <f t="shared" si="136"/>
        <v>0.18309461111111103</v>
      </c>
      <c r="AC254" s="36">
        <f t="shared" si="123"/>
        <v>0.94765710769973199</v>
      </c>
      <c r="AD254" s="36">
        <f t="shared" si="130"/>
        <v>-2.16</v>
      </c>
      <c r="AE254" s="49"/>
      <c r="AF254" s="36"/>
      <c r="AG254" s="21"/>
      <c r="AI254" s="23"/>
      <c r="AJ254" s="23"/>
      <c r="AK254" s="24"/>
      <c r="AL254" s="24"/>
      <c r="AM254" s="24"/>
      <c r="AN254" s="27"/>
      <c r="AO254" s="18"/>
      <c r="AP254" s="21"/>
    </row>
    <row r="255" spans="1:42" ht="15">
      <c r="A255" s="14">
        <v>1779900</v>
      </c>
      <c r="B255" s="12">
        <f t="shared" si="124"/>
        <v>-1779.9</v>
      </c>
      <c r="C255" s="12">
        <f t="shared" si="125"/>
        <v>2.5999999999999091</v>
      </c>
      <c r="D255" s="16">
        <v>1.2665</v>
      </c>
      <c r="G255" s="23">
        <f t="shared" si="143"/>
        <v>-573.11222467608013</v>
      </c>
      <c r="H255" s="23">
        <f t="shared" si="143"/>
        <v>-572.33886219939916</v>
      </c>
      <c r="I255" s="24">
        <f t="shared" si="137"/>
        <v>1.1565000000000001</v>
      </c>
      <c r="J255" s="24">
        <f t="shared" si="138"/>
        <v>1.1467666666666667</v>
      </c>
      <c r="K255" s="24">
        <f t="shared" si="139"/>
        <v>1.2004277777777779</v>
      </c>
      <c r="L255" s="65">
        <f t="shared" si="140"/>
        <v>5.3661111111111159E-2</v>
      </c>
      <c r="M255" s="18">
        <f t="shared" si="141"/>
        <v>4.3927777777777788E-2</v>
      </c>
      <c r="N255" s="21"/>
      <c r="O255" s="36">
        <f t="shared" si="122"/>
        <v>0.99347275099719456</v>
      </c>
      <c r="P255" s="36">
        <f t="shared" si="127"/>
        <v>-1.8</v>
      </c>
      <c r="Q255" s="38"/>
      <c r="R255" s="36"/>
      <c r="S255" s="21"/>
      <c r="U255" s="23">
        <f t="shared" si="128"/>
        <v>-1086.6249088282693</v>
      </c>
      <c r="V255" s="23">
        <f t="shared" si="129"/>
        <v>-1084.3048213982261</v>
      </c>
      <c r="W255" s="24">
        <f t="shared" si="131"/>
        <v>0.439805</v>
      </c>
      <c r="X255" s="24">
        <f t="shared" si="133"/>
        <v>0.46025883333333334</v>
      </c>
      <c r="Y255" s="24">
        <f t="shared" si="134"/>
        <v>0.81482461111111115</v>
      </c>
      <c r="Z255" s="27">
        <f t="shared" si="135"/>
        <v>0.35456577777777781</v>
      </c>
      <c r="AA255" s="64">
        <f t="shared" si="136"/>
        <v>0.37501961111111115</v>
      </c>
      <c r="AC255" s="36">
        <f t="shared" si="123"/>
        <v>0.9311830187136666</v>
      </c>
      <c r="AD255" s="36">
        <f t="shared" si="130"/>
        <v>-2.16</v>
      </c>
      <c r="AE255" s="49"/>
      <c r="AF255" s="36"/>
      <c r="AG255" s="21"/>
      <c r="AI255" s="23"/>
      <c r="AJ255" s="23"/>
      <c r="AK255" s="24"/>
      <c r="AL255" s="24"/>
      <c r="AM255" s="24"/>
      <c r="AN255" s="27"/>
      <c r="AO255" s="18"/>
      <c r="AP255" s="21"/>
    </row>
    <row r="256" spans="1:42" ht="15">
      <c r="A256" s="14">
        <v>1777300</v>
      </c>
      <c r="B256" s="12">
        <f t="shared" si="124"/>
        <v>-1777.3</v>
      </c>
      <c r="C256" s="12">
        <f t="shared" si="125"/>
        <v>2.6000000000001364</v>
      </c>
      <c r="D256" s="16">
        <v>1.1672</v>
      </c>
      <c r="G256" s="23">
        <f t="shared" si="143"/>
        <v>-571.56549972271807</v>
      </c>
      <c r="H256" s="23">
        <f t="shared" si="143"/>
        <v>-570.7921372460371</v>
      </c>
      <c r="I256" s="24">
        <f t="shared" si="137"/>
        <v>1.1482000000000001</v>
      </c>
      <c r="J256" s="24">
        <f t="shared" si="138"/>
        <v>1.2143166666666667</v>
      </c>
      <c r="K256" s="24">
        <f t="shared" si="139"/>
        <v>1.2163388888888889</v>
      </c>
      <c r="L256" s="65">
        <f t="shared" si="140"/>
        <v>2.0222222222221475E-3</v>
      </c>
      <c r="M256" s="18">
        <f t="shared" si="141"/>
        <v>6.8138888888888749E-2</v>
      </c>
      <c r="N256" s="21"/>
      <c r="O256" s="36">
        <f t="shared" si="122"/>
        <v>0.83436686042236197</v>
      </c>
      <c r="P256" s="36">
        <f t="shared" si="127"/>
        <v>-1.8</v>
      </c>
      <c r="Q256" s="38"/>
      <c r="R256" s="36"/>
      <c r="S256" s="21"/>
      <c r="U256" s="23">
        <f t="shared" si="128"/>
        <v>-1081.9847339681833</v>
      </c>
      <c r="V256" s="23">
        <f t="shared" si="129"/>
        <v>-1079.66464653814</v>
      </c>
      <c r="W256" s="24">
        <f t="shared" si="131"/>
        <v>0.39141650000000006</v>
      </c>
      <c r="X256" s="24">
        <f t="shared" si="133"/>
        <v>0.44405383333333331</v>
      </c>
      <c r="Y256" s="24">
        <f t="shared" si="134"/>
        <v>0.88660849999999991</v>
      </c>
      <c r="Z256" s="27">
        <f t="shared" si="135"/>
        <v>0.4425546666666666</v>
      </c>
      <c r="AA256" s="64">
        <f t="shared" si="136"/>
        <v>0.49519199999999985</v>
      </c>
      <c r="AC256" s="36">
        <f t="shared" si="123"/>
        <v>0.47899804632500526</v>
      </c>
      <c r="AD256" s="36">
        <f t="shared" si="130"/>
        <v>-2.16</v>
      </c>
      <c r="AE256" s="49"/>
      <c r="AF256" s="36"/>
      <c r="AG256" s="21"/>
      <c r="AI256" s="23"/>
      <c r="AJ256" s="23"/>
      <c r="AK256" s="24"/>
      <c r="AL256" s="24"/>
      <c r="AM256" s="24"/>
      <c r="AN256" s="27"/>
      <c r="AO256" s="18"/>
      <c r="AP256" s="21"/>
    </row>
    <row r="257" spans="1:42" ht="15">
      <c r="A257" s="14">
        <v>1774800</v>
      </c>
      <c r="B257" s="12">
        <f t="shared" si="124"/>
        <v>-1774.8</v>
      </c>
      <c r="C257" s="12">
        <f t="shared" si="125"/>
        <v>2.5</v>
      </c>
      <c r="D257" s="16">
        <v>1.1597999999999999</v>
      </c>
      <c r="G257" s="23">
        <f t="shared" si="143"/>
        <v>-570.01877476935601</v>
      </c>
      <c r="H257" s="23">
        <f t="shared" si="143"/>
        <v>-569.24541229267504</v>
      </c>
      <c r="I257" s="24">
        <f t="shared" si="137"/>
        <v>1.3382499999999999</v>
      </c>
      <c r="J257" s="24">
        <f t="shared" si="138"/>
        <v>1.2453166666666666</v>
      </c>
      <c r="K257" s="24">
        <f t="shared" si="139"/>
        <v>1.2371388888888888</v>
      </c>
      <c r="L257" s="65">
        <f t="shared" si="140"/>
        <v>-8.1777777777778393E-3</v>
      </c>
      <c r="M257" s="18">
        <f t="shared" si="141"/>
        <v>-0.10111111111111115</v>
      </c>
      <c r="N257" s="21"/>
      <c r="O257" s="36">
        <f t="shared" si="122"/>
        <v>0.28485144290117165</v>
      </c>
      <c r="P257" s="36">
        <f t="shared" si="127"/>
        <v>-1.8</v>
      </c>
      <c r="Q257" s="38"/>
      <c r="R257" s="36"/>
      <c r="S257" s="21"/>
      <c r="U257" s="23">
        <f t="shared" si="128"/>
        <v>-1077.3445591080972</v>
      </c>
      <c r="V257" s="23">
        <f t="shared" si="129"/>
        <v>-1075.0244716780539</v>
      </c>
      <c r="W257" s="24">
        <f t="shared" si="131"/>
        <v>0.50093999999999994</v>
      </c>
      <c r="X257" s="24">
        <f t="shared" si="133"/>
        <v>0.63873105555555554</v>
      </c>
      <c r="Y257" s="24">
        <f t="shared" si="134"/>
        <v>0.90658627777777767</v>
      </c>
      <c r="Z257" s="27">
        <f t="shared" si="135"/>
        <v>0.26785522222222213</v>
      </c>
      <c r="AA257" s="64">
        <f t="shared" si="136"/>
        <v>0.40564627777777773</v>
      </c>
      <c r="AC257" s="36">
        <f t="shared" si="123"/>
        <v>-0.19731543540942312</v>
      </c>
      <c r="AD257" s="36">
        <f t="shared" si="130"/>
        <v>-2.16</v>
      </c>
      <c r="AE257" s="49"/>
      <c r="AF257" s="36"/>
      <c r="AG257" s="21"/>
      <c r="AI257" s="23"/>
      <c r="AJ257" s="23"/>
      <c r="AK257" s="24"/>
      <c r="AL257" s="24"/>
      <c r="AM257" s="24"/>
      <c r="AN257" s="27"/>
      <c r="AO257" s="18"/>
      <c r="AP257" s="21"/>
    </row>
    <row r="258" spans="1:42" ht="15">
      <c r="A258" s="14">
        <v>1772200</v>
      </c>
      <c r="B258" s="12">
        <f t="shared" si="124"/>
        <v>-1772.2</v>
      </c>
      <c r="C258" s="12">
        <f t="shared" si="125"/>
        <v>2.5999999999999091</v>
      </c>
      <c r="D258" s="16">
        <v>1.1687000000000001</v>
      </c>
      <c r="G258" s="23">
        <f t="shared" si="143"/>
        <v>-568.47204981599396</v>
      </c>
      <c r="H258" s="23">
        <f t="shared" si="143"/>
        <v>-567.69868733931298</v>
      </c>
      <c r="I258" s="24">
        <f t="shared" si="137"/>
        <v>1.2495000000000001</v>
      </c>
      <c r="J258" s="24">
        <f t="shared" si="138"/>
        <v>1.2764499999999999</v>
      </c>
      <c r="K258" s="24">
        <f t="shared" si="139"/>
        <v>1.2381277777777777</v>
      </c>
      <c r="L258" s="65">
        <f t="shared" si="140"/>
        <v>-3.8322222222222146E-2</v>
      </c>
      <c r="M258" s="18">
        <f t="shared" si="141"/>
        <v>-1.1372222222222339E-2</v>
      </c>
      <c r="N258" s="21"/>
      <c r="O258" s="36">
        <f t="shared" ref="O258:O321" si="144" xml:space="preserve"> SIN((2*PI()*(H258+P258)/13.9205245802584) + 2.989911921)</f>
        <v>-0.3979491305246256</v>
      </c>
      <c r="P258" s="36">
        <f t="shared" si="127"/>
        <v>-1.8</v>
      </c>
      <c r="Q258" s="38"/>
      <c r="R258" s="36"/>
      <c r="S258" s="21"/>
      <c r="U258" s="23">
        <f t="shared" si="128"/>
        <v>-1072.7043842480111</v>
      </c>
      <c r="V258" s="23">
        <f t="shared" si="129"/>
        <v>-1070.3842968179679</v>
      </c>
      <c r="W258" s="24">
        <f t="shared" si="131"/>
        <v>1.0238366666666667</v>
      </c>
      <c r="X258" s="24">
        <f t="shared" si="133"/>
        <v>1.0627922222222221</v>
      </c>
      <c r="Y258" s="24">
        <f t="shared" si="134"/>
        <v>0.92713479629629625</v>
      </c>
      <c r="Z258" s="27">
        <f t="shared" si="135"/>
        <v>-0.13565742592592589</v>
      </c>
      <c r="AA258" s="64">
        <f t="shared" si="136"/>
        <v>-9.670187037037048E-2</v>
      </c>
      <c r="AC258" s="36">
        <f t="shared" ref="AC258:AC321" si="145" xml:space="preserve"> SIN((2*PI()*(V258+AD258)/41.7615737407753) + 2.043834879)</f>
        <v>-0.7813028319990073</v>
      </c>
      <c r="AD258" s="36">
        <f t="shared" si="130"/>
        <v>-2.16</v>
      </c>
      <c r="AE258" s="49"/>
      <c r="AF258" s="36"/>
      <c r="AG258" s="21"/>
      <c r="AI258" s="23"/>
      <c r="AJ258" s="23"/>
      <c r="AK258" s="24"/>
      <c r="AL258" s="24"/>
      <c r="AM258" s="24"/>
      <c r="AN258" s="27"/>
      <c r="AO258" s="18"/>
      <c r="AP258" s="21"/>
    </row>
    <row r="259" spans="1:42" ht="15">
      <c r="A259" s="14">
        <v>1769600</v>
      </c>
      <c r="B259" s="12">
        <f t="shared" ref="B259:B322" si="146">-A259/1000</f>
        <v>-1769.6</v>
      </c>
      <c r="C259" s="12">
        <f t="shared" si="125"/>
        <v>2.6000000000001364</v>
      </c>
      <c r="D259" s="16">
        <v>0.83935999999999999</v>
      </c>
      <c r="G259" s="23">
        <f t="shared" si="143"/>
        <v>-566.9253248626319</v>
      </c>
      <c r="H259" s="23">
        <f t="shared" si="143"/>
        <v>-566.15196238595092</v>
      </c>
      <c r="I259" s="24">
        <f t="shared" si="137"/>
        <v>1.2416</v>
      </c>
      <c r="J259" s="24">
        <f t="shared" si="138"/>
        <v>1.2753333333333334</v>
      </c>
      <c r="K259" s="24">
        <f t="shared" si="139"/>
        <v>1.2556833333333333</v>
      </c>
      <c r="L259" s="65">
        <f t="shared" si="140"/>
        <v>-1.9650000000000167E-2</v>
      </c>
      <c r="M259" s="18">
        <f t="shared" si="141"/>
        <v>1.4083333333333226E-2</v>
      </c>
      <c r="N259" s="21"/>
      <c r="O259" s="36">
        <f t="shared" si="144"/>
        <v>-0.89454488306604141</v>
      </c>
      <c r="P259" s="36">
        <f t="shared" si="127"/>
        <v>-1.8</v>
      </c>
      <c r="Q259" s="38"/>
      <c r="R259" s="36"/>
      <c r="S259" s="21"/>
      <c r="U259" s="23">
        <f t="shared" si="128"/>
        <v>-1068.0642093879251</v>
      </c>
      <c r="V259" s="23">
        <f t="shared" si="129"/>
        <v>-1065.7441219578818</v>
      </c>
      <c r="W259" s="24">
        <f t="shared" si="131"/>
        <v>1.6636</v>
      </c>
      <c r="X259" s="24">
        <f t="shared" si="133"/>
        <v>1.3850455555555554</v>
      </c>
      <c r="Y259" s="24">
        <f t="shared" si="134"/>
        <v>0.97395312962962954</v>
      </c>
      <c r="Z259" s="27">
        <f t="shared" si="135"/>
        <v>-0.41109242592592588</v>
      </c>
      <c r="AA259" s="64">
        <f t="shared" si="136"/>
        <v>-0.68964687037037042</v>
      </c>
      <c r="AC259" s="36">
        <f t="shared" si="145"/>
        <v>-0.99970995028248399</v>
      </c>
      <c r="AD259" s="36">
        <f t="shared" si="130"/>
        <v>-2.16</v>
      </c>
      <c r="AE259" s="49"/>
      <c r="AF259" s="36"/>
      <c r="AG259" s="21"/>
      <c r="AI259" s="23"/>
      <c r="AJ259" s="23"/>
      <c r="AK259" s="24"/>
      <c r="AL259" s="24"/>
      <c r="AM259" s="24"/>
      <c r="AN259" s="27"/>
      <c r="AO259" s="18"/>
      <c r="AP259" s="21"/>
    </row>
    <row r="260" spans="1:42" ht="15">
      <c r="A260" s="14">
        <v>1767100</v>
      </c>
      <c r="B260" s="12">
        <f t="shared" si="146"/>
        <v>-1767.1</v>
      </c>
      <c r="C260" s="12">
        <f t="shared" ref="C260:C323" si="147">B260-B259</f>
        <v>2.5</v>
      </c>
      <c r="D260" s="16">
        <v>0.95009999999999994</v>
      </c>
      <c r="G260" s="23">
        <f t="shared" ref="G260:H275" si="148">G259 + 1.54672495336205</f>
        <v>-565.37859990926984</v>
      </c>
      <c r="H260" s="23">
        <f t="shared" si="148"/>
        <v>-564.60523743258886</v>
      </c>
      <c r="I260" s="24">
        <f t="shared" si="137"/>
        <v>1.3349</v>
      </c>
      <c r="J260" s="24">
        <f t="shared" si="138"/>
        <v>1.3252666666666668</v>
      </c>
      <c r="K260" s="24">
        <f t="shared" si="139"/>
        <v>1.2388277777777779</v>
      </c>
      <c r="L260" s="65">
        <f t="shared" si="140"/>
        <v>-8.6438888888888954E-2</v>
      </c>
      <c r="M260" s="18">
        <f t="shared" si="141"/>
        <v>-9.6072222222222114E-2</v>
      </c>
      <c r="N260" s="21"/>
      <c r="O260" s="36">
        <f t="shared" si="144"/>
        <v>-0.9725731430618535</v>
      </c>
      <c r="P260" s="36">
        <f t="shared" ref="P260:P323" si="149">P259</f>
        <v>-1.8</v>
      </c>
      <c r="Q260" s="38"/>
      <c r="R260" s="36"/>
      <c r="S260" s="21"/>
      <c r="U260" s="23">
        <f t="shared" ref="U260:U323" si="150">U259 + 4.64017486008615</f>
        <v>-1063.424034527839</v>
      </c>
      <c r="V260" s="23">
        <f t="shared" ref="V260:V323" si="151">V259 + 4.64017486008615</f>
        <v>-1061.1039470977958</v>
      </c>
      <c r="W260" s="24">
        <f t="shared" si="131"/>
        <v>1.4677</v>
      </c>
      <c r="X260" s="24">
        <f t="shared" si="133"/>
        <v>1.4616666666666667</v>
      </c>
      <c r="Y260" s="24">
        <f t="shared" si="134"/>
        <v>1.0266581296296295</v>
      </c>
      <c r="Z260" s="27">
        <f t="shared" si="135"/>
        <v>-0.43500853703703712</v>
      </c>
      <c r="AA260" s="64">
        <f t="shared" si="136"/>
        <v>-0.44104187037037046</v>
      </c>
      <c r="AC260" s="36">
        <f t="shared" si="145"/>
        <v>-0.75034167229032422</v>
      </c>
      <c r="AD260" s="36">
        <f t="shared" ref="AD260:AD323" si="152">AD259</f>
        <v>-2.16</v>
      </c>
      <c r="AE260" s="49"/>
      <c r="AF260" s="36"/>
      <c r="AG260" s="21"/>
      <c r="AI260" s="23"/>
      <c r="AJ260" s="23"/>
      <c r="AK260" s="24"/>
      <c r="AL260" s="24"/>
      <c r="AM260" s="24"/>
      <c r="AN260" s="27"/>
      <c r="AO260" s="18"/>
      <c r="AP260" s="21"/>
    </row>
    <row r="261" spans="1:42" ht="15">
      <c r="A261" s="14">
        <v>1764500</v>
      </c>
      <c r="B261" s="12">
        <f t="shared" si="146"/>
        <v>-1764.5</v>
      </c>
      <c r="C261" s="12">
        <f t="shared" si="147"/>
        <v>2.5999999999999091</v>
      </c>
      <c r="D261" s="16">
        <v>1.0793999999999999</v>
      </c>
      <c r="G261" s="23">
        <f t="shared" si="148"/>
        <v>-563.83187495590778</v>
      </c>
      <c r="H261" s="23">
        <f t="shared" si="148"/>
        <v>-563.05851247922681</v>
      </c>
      <c r="I261" s="24">
        <f t="shared" si="137"/>
        <v>1.3993</v>
      </c>
      <c r="J261" s="24">
        <f t="shared" si="138"/>
        <v>1.2911666666666666</v>
      </c>
      <c r="K261" s="24">
        <f t="shared" si="139"/>
        <v>1.2008688888888888</v>
      </c>
      <c r="L261" s="65">
        <f t="shared" si="140"/>
        <v>-9.029777777777781E-2</v>
      </c>
      <c r="M261" s="18">
        <f t="shared" si="141"/>
        <v>-0.19843111111111122</v>
      </c>
      <c r="N261" s="21"/>
      <c r="O261" s="36">
        <f t="shared" si="144"/>
        <v>-0.59552362047256091</v>
      </c>
      <c r="P261" s="36">
        <f t="shared" si="149"/>
        <v>-1.8</v>
      </c>
      <c r="Q261" s="38"/>
      <c r="R261" s="36"/>
      <c r="S261" s="21"/>
      <c r="U261" s="23">
        <f t="shared" si="150"/>
        <v>-1058.7838596677529</v>
      </c>
      <c r="V261" s="23">
        <f t="shared" si="151"/>
        <v>-1056.4637722377097</v>
      </c>
      <c r="W261" s="24">
        <f t="shared" si="131"/>
        <v>1.2536999999999998</v>
      </c>
      <c r="X261" s="24">
        <f t="shared" si="133"/>
        <v>1.2583533333333332</v>
      </c>
      <c r="Y261" s="24">
        <f t="shared" si="134"/>
        <v>1.0999562962962961</v>
      </c>
      <c r="Z261" s="27">
        <f t="shared" si="135"/>
        <v>-0.15839703703703711</v>
      </c>
      <c r="AA261" s="64">
        <f t="shared" si="136"/>
        <v>-0.15374370370370372</v>
      </c>
      <c r="AC261" s="36">
        <f t="shared" si="145"/>
        <v>-0.14988018671473807</v>
      </c>
      <c r="AD261" s="36">
        <f t="shared" si="152"/>
        <v>-2.16</v>
      </c>
      <c r="AE261" s="49"/>
      <c r="AF261" s="36"/>
      <c r="AG261" s="21"/>
      <c r="AI261" s="23"/>
      <c r="AJ261" s="23"/>
      <c r="AK261" s="24"/>
      <c r="AL261" s="24"/>
      <c r="AM261" s="24"/>
      <c r="AN261" s="27"/>
      <c r="AO261" s="18"/>
      <c r="AP261" s="21"/>
    </row>
    <row r="262" spans="1:42" ht="15">
      <c r="A262" s="14">
        <v>1761900</v>
      </c>
      <c r="B262" s="12">
        <f t="shared" si="146"/>
        <v>-1761.9</v>
      </c>
      <c r="C262" s="12">
        <f t="shared" si="147"/>
        <v>2.5999999999999091</v>
      </c>
      <c r="D262" s="16">
        <v>0.95811000000000002</v>
      </c>
      <c r="G262" s="23">
        <f t="shared" si="148"/>
        <v>-562.28515000254572</v>
      </c>
      <c r="H262" s="23">
        <f t="shared" si="148"/>
        <v>-561.51178752586475</v>
      </c>
      <c r="I262" s="24">
        <f t="shared" si="137"/>
        <v>1.1393</v>
      </c>
      <c r="J262" s="24">
        <f t="shared" si="138"/>
        <v>1.2773999999999999</v>
      </c>
      <c r="K262" s="24">
        <f t="shared" si="139"/>
        <v>1.1527622222222225</v>
      </c>
      <c r="L262" s="65">
        <f t="shared" si="140"/>
        <v>-0.1246377777777774</v>
      </c>
      <c r="M262" s="18">
        <f t="shared" si="141"/>
        <v>1.3462222222222486E-2</v>
      </c>
      <c r="N262" s="21"/>
      <c r="O262" s="36">
        <f t="shared" si="144"/>
        <v>6.0178022643669331E-2</v>
      </c>
      <c r="P262" s="36">
        <f t="shared" si="149"/>
        <v>-1.8</v>
      </c>
      <c r="Q262" s="38"/>
      <c r="R262" s="36"/>
      <c r="S262" s="21"/>
      <c r="U262" s="23">
        <f t="shared" si="150"/>
        <v>-1054.1436848076669</v>
      </c>
      <c r="V262" s="23">
        <f t="shared" si="151"/>
        <v>-1051.8235973776236</v>
      </c>
      <c r="W262" s="24">
        <f t="shared" ref="W262:W325" si="153">AVERAGEIFS(Y_VADM,AgeBP,"&gt;"&amp;U262,AgeBP,"&lt;="&amp;U263)</f>
        <v>1.05366</v>
      </c>
      <c r="X262" s="24">
        <f t="shared" si="133"/>
        <v>1.09276</v>
      </c>
      <c r="Y262" s="24">
        <f t="shared" si="134"/>
        <v>1.2020824074074072</v>
      </c>
      <c r="Z262" s="27">
        <f t="shared" si="135"/>
        <v>0.10932240740740728</v>
      </c>
      <c r="AA262" s="64">
        <f t="shared" si="136"/>
        <v>0.1484224074074072</v>
      </c>
      <c r="AC262" s="36">
        <f t="shared" si="145"/>
        <v>0.52071190395742561</v>
      </c>
      <c r="AD262" s="36">
        <f t="shared" si="152"/>
        <v>-2.16</v>
      </c>
      <c r="AE262" s="49"/>
      <c r="AF262" s="36"/>
      <c r="AG262" s="21"/>
      <c r="AI262" s="23"/>
      <c r="AJ262" s="23"/>
      <c r="AK262" s="24"/>
      <c r="AL262" s="24"/>
      <c r="AM262" s="24"/>
      <c r="AN262" s="27"/>
      <c r="AO262" s="18"/>
      <c r="AP262" s="21"/>
    </row>
    <row r="263" spans="1:42" ht="15">
      <c r="A263" s="14">
        <v>1759300</v>
      </c>
      <c r="B263" s="12">
        <f t="shared" si="146"/>
        <v>-1759.3</v>
      </c>
      <c r="C263" s="12">
        <f t="shared" si="147"/>
        <v>2.6000000000001364</v>
      </c>
      <c r="D263" s="16">
        <v>1.1840999999999999</v>
      </c>
      <c r="G263" s="23">
        <f t="shared" si="148"/>
        <v>-560.73842504918366</v>
      </c>
      <c r="H263" s="23">
        <f t="shared" si="148"/>
        <v>-559.96506257250269</v>
      </c>
      <c r="I263" s="24">
        <f t="shared" si="137"/>
        <v>1.2936000000000001</v>
      </c>
      <c r="J263" s="24">
        <f t="shared" si="138"/>
        <v>1.1458999999999999</v>
      </c>
      <c r="K263" s="24">
        <f t="shared" si="139"/>
        <v>1.1072044444444444</v>
      </c>
      <c r="L263" s="65">
        <f t="shared" si="140"/>
        <v>-3.8695555555555483E-2</v>
      </c>
      <c r="M263" s="18">
        <f t="shared" si="141"/>
        <v>-0.18639555555555565</v>
      </c>
      <c r="N263" s="21"/>
      <c r="O263" s="36">
        <f t="shared" si="144"/>
        <v>0.68772170016070167</v>
      </c>
      <c r="P263" s="36">
        <f t="shared" si="149"/>
        <v>-1.8</v>
      </c>
      <c r="Q263" s="38"/>
      <c r="R263" s="36"/>
      <c r="S263" s="21"/>
      <c r="U263" s="23">
        <f t="shared" si="150"/>
        <v>-1049.5035099475808</v>
      </c>
      <c r="V263" s="23">
        <f t="shared" si="151"/>
        <v>-1047.1834225175376</v>
      </c>
      <c r="W263" s="24">
        <f t="shared" si="153"/>
        <v>0.97092000000000001</v>
      </c>
      <c r="X263" s="24">
        <f t="shared" si="133"/>
        <v>0.97957666666666687</v>
      </c>
      <c r="Y263" s="24">
        <f t="shared" si="134"/>
        <v>1.2291487037037037</v>
      </c>
      <c r="Z263" s="27">
        <f t="shared" si="135"/>
        <v>0.24957203703703679</v>
      </c>
      <c r="AA263" s="64">
        <f t="shared" si="136"/>
        <v>0.25822870370370365</v>
      </c>
      <c r="AC263" s="36">
        <f t="shared" si="145"/>
        <v>0.94765710769969791</v>
      </c>
      <c r="AD263" s="36">
        <f t="shared" si="152"/>
        <v>-2.16</v>
      </c>
      <c r="AE263" s="49"/>
      <c r="AF263" s="36"/>
      <c r="AG263" s="21"/>
      <c r="AI263" s="23"/>
      <c r="AJ263" s="23"/>
      <c r="AK263" s="24"/>
      <c r="AL263" s="24"/>
      <c r="AM263" s="24"/>
      <c r="AN263" s="27"/>
      <c r="AO263" s="18"/>
      <c r="AP263" s="21"/>
    </row>
    <row r="264" spans="1:42" ht="15">
      <c r="A264" s="14">
        <v>1756800</v>
      </c>
      <c r="B264" s="12">
        <f t="shared" si="146"/>
        <v>-1756.8</v>
      </c>
      <c r="C264" s="12">
        <f t="shared" si="147"/>
        <v>2.5</v>
      </c>
      <c r="D264" s="16">
        <v>1.2757000000000001</v>
      </c>
      <c r="G264" s="23">
        <f t="shared" si="148"/>
        <v>-559.1917000958216</v>
      </c>
      <c r="H264" s="23">
        <f t="shared" si="148"/>
        <v>-558.41833761914063</v>
      </c>
      <c r="I264" s="24">
        <f t="shared" si="137"/>
        <v>1.0047999999999999</v>
      </c>
      <c r="J264" s="24">
        <f t="shared" si="138"/>
        <v>1.0349899999999999</v>
      </c>
      <c r="K264" s="24">
        <f t="shared" si="139"/>
        <v>1.0650522222222221</v>
      </c>
      <c r="L264" s="65">
        <f t="shared" si="140"/>
        <v>3.0062222222222212E-2</v>
      </c>
      <c r="M264" s="18">
        <f t="shared" si="141"/>
        <v>6.0252222222222152E-2</v>
      </c>
      <c r="N264" s="21"/>
      <c r="O264" s="36">
        <f t="shared" si="144"/>
        <v>0.99347275099720189</v>
      </c>
      <c r="P264" s="36">
        <f t="shared" si="149"/>
        <v>-1.8</v>
      </c>
      <c r="Q264" s="38"/>
      <c r="R264" s="36"/>
      <c r="S264" s="21"/>
      <c r="U264" s="23">
        <f t="shared" si="150"/>
        <v>-1044.8633350874948</v>
      </c>
      <c r="V264" s="23">
        <f t="shared" si="151"/>
        <v>-1042.5432476574515</v>
      </c>
      <c r="W264" s="24">
        <f t="shared" si="153"/>
        <v>0.91415000000000002</v>
      </c>
      <c r="X264" s="24">
        <f t="shared" si="133"/>
        <v>0.97872333333333328</v>
      </c>
      <c r="Y264" s="24">
        <f t="shared" si="134"/>
        <v>1.1659542592592591</v>
      </c>
      <c r="Z264" s="27">
        <f t="shared" si="135"/>
        <v>0.18723092592592583</v>
      </c>
      <c r="AA264" s="64">
        <f t="shared" si="136"/>
        <v>0.25180425925925909</v>
      </c>
      <c r="AC264" s="36">
        <f t="shared" si="145"/>
        <v>0.93118301871370557</v>
      </c>
      <c r="AD264" s="36">
        <f t="shared" si="152"/>
        <v>-2.16</v>
      </c>
      <c r="AE264" s="49"/>
      <c r="AF264" s="36"/>
      <c r="AG264" s="21"/>
      <c r="AI264" s="23"/>
      <c r="AJ264" s="23"/>
      <c r="AK264" s="24"/>
      <c r="AL264" s="24"/>
      <c r="AM264" s="24"/>
      <c r="AN264" s="27"/>
      <c r="AO264" s="18"/>
      <c r="AP264" s="21"/>
    </row>
    <row r="265" spans="1:42" ht="15">
      <c r="A265" s="14">
        <v>1754200</v>
      </c>
      <c r="B265" s="12">
        <f t="shared" si="146"/>
        <v>-1754.2</v>
      </c>
      <c r="C265" s="12">
        <f t="shared" si="147"/>
        <v>2.5999999999999091</v>
      </c>
      <c r="D265" s="16">
        <v>1.3675999999999999</v>
      </c>
      <c r="G265" s="23">
        <f t="shared" si="148"/>
        <v>-557.64497514245954</v>
      </c>
      <c r="H265" s="23">
        <f t="shared" si="148"/>
        <v>-556.87161266577857</v>
      </c>
      <c r="I265" s="24">
        <f t="shared" si="137"/>
        <v>0.80657000000000001</v>
      </c>
      <c r="J265" s="24">
        <f t="shared" si="138"/>
        <v>0.90555333333333332</v>
      </c>
      <c r="K265" s="24">
        <f t="shared" si="139"/>
        <v>1.0079688888888887</v>
      </c>
      <c r="L265" s="65">
        <f t="shared" si="140"/>
        <v>0.10241555555555537</v>
      </c>
      <c r="M265" s="18">
        <f t="shared" si="141"/>
        <v>0.20139888888888868</v>
      </c>
      <c r="N265" s="21"/>
      <c r="O265" s="36">
        <f t="shared" si="144"/>
        <v>0.83436686042235808</v>
      </c>
      <c r="P265" s="36">
        <f t="shared" si="149"/>
        <v>-1.8</v>
      </c>
      <c r="Q265" s="38"/>
      <c r="R265" s="36"/>
      <c r="S265" s="21"/>
      <c r="U265" s="23">
        <f t="shared" si="150"/>
        <v>-1040.2231602274087</v>
      </c>
      <c r="V265" s="23">
        <f t="shared" si="151"/>
        <v>-1037.9030727973654</v>
      </c>
      <c r="W265" s="24">
        <f t="shared" si="153"/>
        <v>1.0510999999999999</v>
      </c>
      <c r="X265" s="24">
        <f t="shared" si="133"/>
        <v>1.1284416666666666</v>
      </c>
      <c r="Y265" s="24">
        <f t="shared" si="134"/>
        <v>1.1175467592592592</v>
      </c>
      <c r="Z265" s="27">
        <f t="shared" si="135"/>
        <v>-1.0894907407407395E-2</v>
      </c>
      <c r="AA265" s="64">
        <f t="shared" si="136"/>
        <v>6.6446759259259247E-2</v>
      </c>
      <c r="AC265" s="36">
        <f t="shared" si="145"/>
        <v>0.47899804632509907</v>
      </c>
      <c r="AD265" s="36">
        <f t="shared" si="152"/>
        <v>-2.16</v>
      </c>
      <c r="AE265" s="49"/>
      <c r="AF265" s="36"/>
      <c r="AG265" s="21"/>
      <c r="AI265" s="23"/>
      <c r="AJ265" s="23"/>
      <c r="AK265" s="24"/>
      <c r="AL265" s="24"/>
      <c r="AM265" s="24"/>
      <c r="AN265" s="27"/>
      <c r="AO265" s="18"/>
      <c r="AP265" s="21"/>
    </row>
    <row r="266" spans="1:42" ht="15">
      <c r="A266" s="14">
        <v>1751600</v>
      </c>
      <c r="B266" s="12">
        <f t="shared" si="146"/>
        <v>-1751.6</v>
      </c>
      <c r="C266" s="12">
        <f t="shared" si="147"/>
        <v>2.6000000000001364</v>
      </c>
      <c r="D266" s="16">
        <v>0.93781999999999999</v>
      </c>
      <c r="G266" s="23">
        <f t="shared" si="148"/>
        <v>-556.09825018909748</v>
      </c>
      <c r="H266" s="23">
        <f t="shared" si="148"/>
        <v>-555.32488771241651</v>
      </c>
      <c r="I266" s="24">
        <f t="shared" si="137"/>
        <v>0.90529000000000004</v>
      </c>
      <c r="J266" s="24">
        <f t="shared" si="138"/>
        <v>0.85044666666666668</v>
      </c>
      <c r="K266" s="24">
        <f t="shared" si="139"/>
        <v>0.97045777777777786</v>
      </c>
      <c r="L266" s="65">
        <f t="shared" si="140"/>
        <v>0.12001111111111118</v>
      </c>
      <c r="M266" s="18">
        <f t="shared" si="141"/>
        <v>6.5167777777777824E-2</v>
      </c>
      <c r="N266" s="21"/>
      <c r="O266" s="36">
        <f t="shared" si="144"/>
        <v>0.28485144290113784</v>
      </c>
      <c r="P266" s="36">
        <f t="shared" si="149"/>
        <v>-1.8</v>
      </c>
      <c r="Q266" s="38"/>
      <c r="R266" s="36"/>
      <c r="S266" s="21"/>
      <c r="U266" s="23">
        <f t="shared" si="150"/>
        <v>-1035.5829853673226</v>
      </c>
      <c r="V266" s="23">
        <f t="shared" si="151"/>
        <v>-1033.2628979372794</v>
      </c>
      <c r="W266" s="24">
        <f t="shared" si="153"/>
        <v>1.420075</v>
      </c>
      <c r="X266" s="24">
        <f t="shared" si="133"/>
        <v>1.2462027777777775</v>
      </c>
      <c r="Y266" s="24">
        <f t="shared" si="134"/>
        <v>1.0707463888888888</v>
      </c>
      <c r="Z266" s="27">
        <f t="shared" si="135"/>
        <v>-0.1754563888888887</v>
      </c>
      <c r="AA266" s="64">
        <f t="shared" si="136"/>
        <v>-0.34932861111111113</v>
      </c>
      <c r="AC266" s="36">
        <f t="shared" si="145"/>
        <v>-0.1973154354093184</v>
      </c>
      <c r="AD266" s="36">
        <f t="shared" si="152"/>
        <v>-2.16</v>
      </c>
      <c r="AE266" s="49"/>
      <c r="AF266" s="36"/>
      <c r="AG266" s="21"/>
      <c r="AI266" s="23"/>
      <c r="AJ266" s="23"/>
      <c r="AK266" s="24"/>
      <c r="AL266" s="24"/>
      <c r="AM266" s="24"/>
      <c r="AN266" s="27"/>
      <c r="AO266" s="18"/>
      <c r="AP266" s="21"/>
    </row>
    <row r="267" spans="1:42" ht="15">
      <c r="A267" s="14">
        <v>1749100</v>
      </c>
      <c r="B267" s="12">
        <f t="shared" si="146"/>
        <v>-1749.1</v>
      </c>
      <c r="C267" s="12">
        <f t="shared" si="147"/>
        <v>2.5</v>
      </c>
      <c r="D267" s="16">
        <v>1.0178</v>
      </c>
      <c r="G267" s="23">
        <f t="shared" si="148"/>
        <v>-554.55152523573543</v>
      </c>
      <c r="H267" s="23">
        <f t="shared" si="148"/>
        <v>-553.77816275905445</v>
      </c>
      <c r="I267" s="24">
        <f t="shared" si="137"/>
        <v>0.83948</v>
      </c>
      <c r="J267" s="24">
        <f t="shared" si="138"/>
        <v>0.86900000000000011</v>
      </c>
      <c r="K267" s="24">
        <f t="shared" si="139"/>
        <v>0.94708166666666671</v>
      </c>
      <c r="L267" s="65">
        <f t="shared" si="140"/>
        <v>7.8081666666666605E-2</v>
      </c>
      <c r="M267" s="18">
        <f t="shared" si="141"/>
        <v>0.10760166666666671</v>
      </c>
      <c r="N267" s="21"/>
      <c r="O267" s="36">
        <f t="shared" si="144"/>
        <v>-0.39794913052468406</v>
      </c>
      <c r="P267" s="36">
        <f t="shared" si="149"/>
        <v>-1.8</v>
      </c>
      <c r="Q267" s="38"/>
      <c r="R267" s="36"/>
      <c r="S267" s="21"/>
      <c r="U267" s="23">
        <f t="shared" si="150"/>
        <v>-1030.9428105072366</v>
      </c>
      <c r="V267" s="23">
        <f t="shared" si="151"/>
        <v>-1028.6227230771933</v>
      </c>
      <c r="W267" s="24">
        <f t="shared" si="153"/>
        <v>1.2674333333333332</v>
      </c>
      <c r="X267" s="24">
        <f t="shared" si="133"/>
        <v>1.2607861111111112</v>
      </c>
      <c r="Y267" s="24">
        <f t="shared" si="134"/>
        <v>1.0395261111111109</v>
      </c>
      <c r="Z267" s="27">
        <f t="shared" si="135"/>
        <v>-0.22126000000000023</v>
      </c>
      <c r="AA267" s="64">
        <f t="shared" si="136"/>
        <v>-0.22790722222222226</v>
      </c>
      <c r="AC267" s="36">
        <f t="shared" si="145"/>
        <v>-0.78130283199892281</v>
      </c>
      <c r="AD267" s="36">
        <f t="shared" si="152"/>
        <v>-2.16</v>
      </c>
      <c r="AE267" s="49"/>
      <c r="AF267" s="36"/>
      <c r="AG267" s="21"/>
      <c r="AI267" s="23"/>
      <c r="AJ267" s="23"/>
      <c r="AK267" s="24"/>
      <c r="AL267" s="24"/>
      <c r="AM267" s="24"/>
      <c r="AN267" s="27"/>
      <c r="AO267" s="18"/>
      <c r="AP267" s="21"/>
    </row>
    <row r="268" spans="1:42" ht="15">
      <c r="A268" s="14">
        <v>1747300</v>
      </c>
      <c r="B268" s="12">
        <f t="shared" si="146"/>
        <v>-1747.3</v>
      </c>
      <c r="C268" s="12">
        <f t="shared" si="147"/>
        <v>1.7999999999999545</v>
      </c>
      <c r="D268" s="16">
        <v>1.1051</v>
      </c>
      <c r="G268" s="23">
        <f t="shared" si="148"/>
        <v>-553.00480028237337</v>
      </c>
      <c r="H268" s="23">
        <f t="shared" si="148"/>
        <v>-552.23143780569239</v>
      </c>
      <c r="I268" s="24">
        <f t="shared" si="137"/>
        <v>0.86223000000000005</v>
      </c>
      <c r="J268" s="24">
        <f t="shared" si="138"/>
        <v>0.84095333333333333</v>
      </c>
      <c r="K268" s="24">
        <f t="shared" si="139"/>
        <v>0.90402500000000019</v>
      </c>
      <c r="L268" s="65">
        <f t="shared" si="140"/>
        <v>6.3071666666666859E-2</v>
      </c>
      <c r="M268" s="18">
        <f t="shared" si="141"/>
        <v>4.1795000000000138E-2</v>
      </c>
      <c r="N268" s="21"/>
      <c r="O268" s="36">
        <f t="shared" si="144"/>
        <v>-0.89454488306604441</v>
      </c>
      <c r="P268" s="36">
        <f t="shared" si="149"/>
        <v>-1.8</v>
      </c>
      <c r="Q268" s="38"/>
      <c r="R268" s="36"/>
      <c r="S268" s="21"/>
      <c r="U268" s="23">
        <f t="shared" si="150"/>
        <v>-1026.3026356471505</v>
      </c>
      <c r="V268" s="23">
        <f t="shared" si="151"/>
        <v>-1023.9825482171071</v>
      </c>
      <c r="W268" s="24">
        <f t="shared" si="153"/>
        <v>1.0948500000000001</v>
      </c>
      <c r="X268" s="24">
        <f t="shared" si="133"/>
        <v>1.131438611111111</v>
      </c>
      <c r="Y268" s="24">
        <f t="shared" si="134"/>
        <v>0.96595500000000001</v>
      </c>
      <c r="Z268" s="27">
        <f t="shared" si="135"/>
        <v>-0.16548361111111098</v>
      </c>
      <c r="AA268" s="64">
        <f t="shared" si="136"/>
        <v>-0.12889500000000009</v>
      </c>
      <c r="AC268" s="36">
        <f t="shared" si="145"/>
        <v>-0.99970995028248588</v>
      </c>
      <c r="AD268" s="36">
        <f t="shared" si="152"/>
        <v>-2.16</v>
      </c>
      <c r="AE268" s="49"/>
      <c r="AF268" s="36"/>
      <c r="AG268" s="21"/>
      <c r="AI268" s="23"/>
      <c r="AJ268" s="23"/>
      <c r="AK268" s="24"/>
      <c r="AL268" s="24"/>
      <c r="AM268" s="24"/>
      <c r="AN268" s="27"/>
      <c r="AO268" s="18"/>
      <c r="AP268" s="21"/>
    </row>
    <row r="269" spans="1:42" ht="15">
      <c r="A269" s="14">
        <v>1745400</v>
      </c>
      <c r="B269" s="12">
        <f t="shared" si="146"/>
        <v>-1745.4</v>
      </c>
      <c r="C269" s="12">
        <f t="shared" si="147"/>
        <v>1.8999999999998636</v>
      </c>
      <c r="D269" s="16">
        <v>1.0737000000000001</v>
      </c>
      <c r="G269" s="23">
        <f t="shared" si="148"/>
        <v>-551.45807532901131</v>
      </c>
      <c r="H269" s="23">
        <f t="shared" si="148"/>
        <v>-550.68471285233034</v>
      </c>
      <c r="I269" s="24">
        <f t="shared" si="137"/>
        <v>0.82115000000000005</v>
      </c>
      <c r="J269" s="24">
        <f t="shared" si="138"/>
        <v>0.91502666666666677</v>
      </c>
      <c r="K269" s="24">
        <f t="shared" si="139"/>
        <v>0.88058388888888883</v>
      </c>
      <c r="L269" s="65">
        <f t="shared" si="140"/>
        <v>-3.4442777777777933E-2</v>
      </c>
      <c r="M269" s="18">
        <f t="shared" si="141"/>
        <v>5.9433888888888786E-2</v>
      </c>
      <c r="N269" s="21"/>
      <c r="O269" s="36">
        <f t="shared" si="144"/>
        <v>-0.97257314306184528</v>
      </c>
      <c r="P269" s="36">
        <f t="shared" si="149"/>
        <v>-1.8</v>
      </c>
      <c r="Q269" s="38"/>
      <c r="R269" s="36"/>
      <c r="S269" s="21"/>
      <c r="U269" s="23">
        <f t="shared" si="150"/>
        <v>-1021.6624607870643</v>
      </c>
      <c r="V269" s="23">
        <f t="shared" si="151"/>
        <v>-1019.342373357021</v>
      </c>
      <c r="W269" s="24">
        <f t="shared" si="153"/>
        <v>1.0320325000000001</v>
      </c>
      <c r="X269" s="24">
        <f t="shared" si="133"/>
        <v>0.98645972222222233</v>
      </c>
      <c r="Y269" s="24">
        <f t="shared" si="134"/>
        <v>0.92688944444444432</v>
      </c>
      <c r="Z269" s="27">
        <f t="shared" si="135"/>
        <v>-5.9570277777778013E-2</v>
      </c>
      <c r="AA269" s="64">
        <f t="shared" si="136"/>
        <v>-0.10514305555555581</v>
      </c>
      <c r="AC269" s="36">
        <f t="shared" si="145"/>
        <v>-0.75034167229035731</v>
      </c>
      <c r="AD269" s="36">
        <f t="shared" si="152"/>
        <v>-2.16</v>
      </c>
      <c r="AE269" s="49"/>
      <c r="AF269" s="36"/>
      <c r="AG269" s="21"/>
      <c r="AI269" s="23"/>
      <c r="AJ269" s="23"/>
      <c r="AK269" s="24"/>
      <c r="AL269" s="24"/>
      <c r="AM269" s="24"/>
      <c r="AN269" s="27"/>
      <c r="AO269" s="18"/>
      <c r="AP269" s="21"/>
    </row>
    <row r="270" spans="1:42" ht="15">
      <c r="A270" s="14">
        <v>1743600</v>
      </c>
      <c r="B270" s="12">
        <f t="shared" si="146"/>
        <v>-1743.6</v>
      </c>
      <c r="C270" s="12">
        <f t="shared" si="147"/>
        <v>1.8000000000001819</v>
      </c>
      <c r="D270" s="16">
        <v>1.0123</v>
      </c>
      <c r="G270" s="23">
        <f t="shared" si="148"/>
        <v>-549.91135037564925</v>
      </c>
      <c r="H270" s="23">
        <f t="shared" si="148"/>
        <v>-549.13798789896828</v>
      </c>
      <c r="I270" s="24">
        <f t="shared" si="137"/>
        <v>1.0617000000000001</v>
      </c>
      <c r="J270" s="24">
        <f t="shared" si="138"/>
        <v>0.93725500000000006</v>
      </c>
      <c r="K270" s="24">
        <f t="shared" si="139"/>
        <v>0.86935277777777786</v>
      </c>
      <c r="L270" s="65">
        <f t="shared" si="140"/>
        <v>-6.7902222222222197E-2</v>
      </c>
      <c r="M270" s="18">
        <f t="shared" si="141"/>
        <v>-0.19234722222222222</v>
      </c>
      <c r="N270" s="21"/>
      <c r="O270" s="36">
        <f t="shared" si="144"/>
        <v>-0.59552362047248686</v>
      </c>
      <c r="P270" s="36">
        <f t="shared" si="149"/>
        <v>-1.8</v>
      </c>
      <c r="Q270" s="38"/>
      <c r="R270" s="36"/>
      <c r="S270" s="21"/>
      <c r="U270" s="23">
        <f t="shared" si="150"/>
        <v>-1017.0222859269782</v>
      </c>
      <c r="V270" s="23">
        <f t="shared" si="151"/>
        <v>-1014.7021984969348</v>
      </c>
      <c r="W270" s="24">
        <f t="shared" si="153"/>
        <v>0.83249666666666666</v>
      </c>
      <c r="X270" s="24">
        <f t="shared" si="133"/>
        <v>0.8790688888888889</v>
      </c>
      <c r="Y270" s="24">
        <f t="shared" si="134"/>
        <v>0.90644240740740756</v>
      </c>
      <c r="Z270" s="27">
        <f t="shared" si="135"/>
        <v>2.7373518518518658E-2</v>
      </c>
      <c r="AA270" s="64">
        <f t="shared" si="136"/>
        <v>7.3945740740740895E-2</v>
      </c>
      <c r="AC270" s="36">
        <f t="shared" si="145"/>
        <v>-0.14988018671475939</v>
      </c>
      <c r="AD270" s="36">
        <f t="shared" si="152"/>
        <v>-2.16</v>
      </c>
      <c r="AE270" s="49"/>
      <c r="AF270" s="36"/>
      <c r="AG270" s="21"/>
      <c r="AI270" s="23"/>
      <c r="AJ270" s="23"/>
      <c r="AK270" s="24"/>
      <c r="AL270" s="24"/>
      <c r="AM270" s="24"/>
      <c r="AN270" s="27"/>
      <c r="AO270" s="18"/>
      <c r="AP270" s="21"/>
    </row>
    <row r="271" spans="1:42" ht="15">
      <c r="A271" s="14">
        <v>1741700</v>
      </c>
      <c r="B271" s="12">
        <f t="shared" si="146"/>
        <v>-1741.7</v>
      </c>
      <c r="C271" s="12">
        <f t="shared" si="147"/>
        <v>1.8999999999998636</v>
      </c>
      <c r="D271" s="16">
        <v>1.2928999999999999</v>
      </c>
      <c r="G271" s="23">
        <f t="shared" si="148"/>
        <v>-548.36462542228719</v>
      </c>
      <c r="H271" s="23">
        <f t="shared" si="148"/>
        <v>-547.59126294560622</v>
      </c>
      <c r="I271" s="24">
        <f t="shared" si="137"/>
        <v>0.92891499999999994</v>
      </c>
      <c r="J271" s="24">
        <f t="shared" si="138"/>
        <v>0.96556833333333325</v>
      </c>
      <c r="K271" s="24">
        <f t="shared" si="139"/>
        <v>0.83002611111111113</v>
      </c>
      <c r="L271" s="65">
        <f t="shared" si="140"/>
        <v>-0.13554222222222212</v>
      </c>
      <c r="M271" s="18">
        <f t="shared" si="141"/>
        <v>-9.8888888888888804E-2</v>
      </c>
      <c r="N271" s="21"/>
      <c r="O271" s="36">
        <f t="shared" si="144"/>
        <v>6.0178022643732919E-2</v>
      </c>
      <c r="P271" s="36">
        <f t="shared" si="149"/>
        <v>-1.8</v>
      </c>
      <c r="Q271" s="38"/>
      <c r="R271" s="36"/>
      <c r="S271" s="21"/>
      <c r="U271" s="23">
        <f t="shared" si="150"/>
        <v>-1012.382111066892</v>
      </c>
      <c r="V271" s="23">
        <f t="shared" si="151"/>
        <v>-1010.0620236368486</v>
      </c>
      <c r="W271" s="24">
        <f t="shared" si="153"/>
        <v>0.77267750000000002</v>
      </c>
      <c r="X271" s="24">
        <f t="shared" si="133"/>
        <v>0.63798472222222224</v>
      </c>
      <c r="Y271" s="24">
        <f t="shared" si="134"/>
        <v>0.83806296296296301</v>
      </c>
      <c r="Z271" s="27">
        <f t="shared" si="135"/>
        <v>0.20007824074074076</v>
      </c>
      <c r="AA271" s="64">
        <f t="shared" si="136"/>
        <v>6.5385462962962992E-2</v>
      </c>
      <c r="AC271" s="36">
        <f t="shared" si="145"/>
        <v>0.52071190395738298</v>
      </c>
      <c r="AD271" s="36">
        <f t="shared" si="152"/>
        <v>-2.16</v>
      </c>
      <c r="AE271" s="49"/>
      <c r="AF271" s="36"/>
      <c r="AG271" s="21"/>
      <c r="AI271" s="23"/>
      <c r="AJ271" s="23"/>
      <c r="AK271" s="24"/>
      <c r="AL271" s="24"/>
      <c r="AM271" s="24"/>
      <c r="AN271" s="27"/>
      <c r="AO271" s="18"/>
      <c r="AP271" s="21"/>
    </row>
    <row r="272" spans="1:42" ht="15">
      <c r="A272" s="14">
        <v>1739900</v>
      </c>
      <c r="B272" s="12">
        <f t="shared" si="146"/>
        <v>-1739.9</v>
      </c>
      <c r="C272" s="12">
        <f t="shared" si="147"/>
        <v>1.7999999999999545</v>
      </c>
      <c r="D272" s="16">
        <v>1.4677</v>
      </c>
      <c r="G272" s="23">
        <f t="shared" si="148"/>
        <v>-546.81790046892513</v>
      </c>
      <c r="H272" s="23">
        <f t="shared" si="148"/>
        <v>-546.04453799224416</v>
      </c>
      <c r="I272" s="24">
        <f t="shared" si="137"/>
        <v>0.90608999999999995</v>
      </c>
      <c r="J272" s="24">
        <f t="shared" si="138"/>
        <v>0.87627833333333316</v>
      </c>
      <c r="K272" s="24">
        <f t="shared" si="139"/>
        <v>0.8088833333333334</v>
      </c>
      <c r="L272" s="65">
        <f t="shared" si="140"/>
        <v>-6.7394999999999761E-2</v>
      </c>
      <c r="M272" s="18">
        <f t="shared" si="141"/>
        <v>-9.7206666666666552E-2</v>
      </c>
      <c r="N272" s="21"/>
      <c r="O272" s="36">
        <f t="shared" si="144"/>
        <v>0.68772170016074796</v>
      </c>
      <c r="P272" s="36">
        <f t="shared" si="149"/>
        <v>-1.8</v>
      </c>
      <c r="Q272" s="38"/>
      <c r="R272" s="36"/>
      <c r="S272" s="21"/>
      <c r="U272" s="23">
        <f t="shared" si="150"/>
        <v>-1007.7419362068058</v>
      </c>
      <c r="V272" s="23">
        <f t="shared" si="151"/>
        <v>-1005.4218487767624</v>
      </c>
      <c r="W272" s="24">
        <f t="shared" si="153"/>
        <v>0.30878</v>
      </c>
      <c r="X272" s="24">
        <f t="shared" si="133"/>
        <v>0.5480058333333333</v>
      </c>
      <c r="Y272" s="24">
        <f t="shared" si="134"/>
        <v>0.80604314814814826</v>
      </c>
      <c r="Z272" s="27">
        <f t="shared" si="135"/>
        <v>0.25803731481481496</v>
      </c>
      <c r="AA272" s="64">
        <f t="shared" si="136"/>
        <v>0.49726314814814826</v>
      </c>
      <c r="AC272" s="36">
        <f t="shared" si="145"/>
        <v>0.94765710769969103</v>
      </c>
      <c r="AD272" s="36">
        <f t="shared" si="152"/>
        <v>-2.16</v>
      </c>
      <c r="AE272" s="49"/>
      <c r="AF272" s="36"/>
      <c r="AG272" s="21"/>
      <c r="AI272" s="23"/>
      <c r="AJ272" s="23"/>
      <c r="AK272" s="24"/>
      <c r="AL272" s="24"/>
      <c r="AM272" s="24"/>
      <c r="AN272" s="27"/>
      <c r="AO272" s="18"/>
      <c r="AP272" s="21"/>
    </row>
    <row r="273" spans="1:42" ht="15">
      <c r="A273" s="14">
        <v>1738000</v>
      </c>
      <c r="B273" s="12">
        <f t="shared" si="146"/>
        <v>-1738</v>
      </c>
      <c r="C273" s="12">
        <f t="shared" si="147"/>
        <v>1.9000000000000909</v>
      </c>
      <c r="D273" s="16">
        <v>1.5463</v>
      </c>
      <c r="G273" s="23">
        <f t="shared" si="148"/>
        <v>-545.27117551556307</v>
      </c>
      <c r="H273" s="23">
        <f t="shared" si="148"/>
        <v>-544.4978130388821</v>
      </c>
      <c r="I273" s="24">
        <f t="shared" si="137"/>
        <v>0.79383000000000004</v>
      </c>
      <c r="J273" s="24">
        <f t="shared" si="138"/>
        <v>0.80180333333333331</v>
      </c>
      <c r="K273" s="24">
        <f t="shared" si="139"/>
        <v>0.79442777777777773</v>
      </c>
      <c r="L273" s="65">
        <f t="shared" si="140"/>
        <v>-7.3755555555555796E-3</v>
      </c>
      <c r="M273" s="18">
        <f t="shared" si="141"/>
        <v>5.9777777777769714E-4</v>
      </c>
      <c r="N273" s="21"/>
      <c r="O273" s="36">
        <f t="shared" si="144"/>
        <v>0.99347275099720911</v>
      </c>
      <c r="P273" s="36">
        <f t="shared" si="149"/>
        <v>-1.8</v>
      </c>
      <c r="Q273" s="38"/>
      <c r="R273" s="36"/>
      <c r="S273" s="21"/>
      <c r="U273" s="23">
        <f t="shared" si="150"/>
        <v>-1003.1017613467196</v>
      </c>
      <c r="V273" s="23">
        <f t="shared" si="151"/>
        <v>-1000.7816739166763</v>
      </c>
      <c r="W273" s="24">
        <f t="shared" si="153"/>
        <v>0.56255999999999995</v>
      </c>
      <c r="X273" s="24">
        <f t="shared" si="133"/>
        <v>0.57947222222222228</v>
      </c>
      <c r="Y273" s="24">
        <f t="shared" si="134"/>
        <v>0.7870975925925926</v>
      </c>
      <c r="Z273" s="27">
        <f t="shared" si="135"/>
        <v>0.20762537037037032</v>
      </c>
      <c r="AA273" s="64">
        <f t="shared" si="136"/>
        <v>0.22453759259259265</v>
      </c>
      <c r="AC273" s="36">
        <f t="shared" si="145"/>
        <v>0.93118301871370301</v>
      </c>
      <c r="AD273" s="36">
        <f t="shared" si="152"/>
        <v>-2.16</v>
      </c>
      <c r="AE273" s="49"/>
      <c r="AF273" s="36"/>
      <c r="AG273" s="21"/>
      <c r="AI273" s="23"/>
      <c r="AJ273" s="23"/>
      <c r="AK273" s="24"/>
      <c r="AL273" s="24"/>
      <c r="AM273" s="24"/>
      <c r="AN273" s="27"/>
      <c r="AO273" s="18"/>
      <c r="AP273" s="21"/>
    </row>
    <row r="274" spans="1:42" ht="15">
      <c r="A274" s="14">
        <v>1736200</v>
      </c>
      <c r="B274" s="12">
        <f t="shared" si="146"/>
        <v>-1736.2</v>
      </c>
      <c r="C274" s="12">
        <f t="shared" si="147"/>
        <v>1.7999999999999545</v>
      </c>
      <c r="D274" s="16">
        <v>1.4422999999999999</v>
      </c>
      <c r="G274" s="23">
        <f t="shared" si="148"/>
        <v>-543.72445056220101</v>
      </c>
      <c r="H274" s="23">
        <f t="shared" si="148"/>
        <v>-542.95108808552004</v>
      </c>
      <c r="I274" s="24">
        <f t="shared" si="137"/>
        <v>0.70548999999999995</v>
      </c>
      <c r="J274" s="24">
        <f t="shared" si="138"/>
        <v>0.6835566666666667</v>
      </c>
      <c r="K274" s="24">
        <f t="shared" si="139"/>
        <v>0.76810111111111101</v>
      </c>
      <c r="L274" s="65">
        <f t="shared" si="140"/>
        <v>8.4544444444444311E-2</v>
      </c>
      <c r="M274" s="18">
        <f t="shared" si="141"/>
        <v>6.2611111111111062E-2</v>
      </c>
      <c r="N274" s="21"/>
      <c r="O274" s="36">
        <f t="shared" si="144"/>
        <v>0.834366860422323</v>
      </c>
      <c r="P274" s="36">
        <f t="shared" si="149"/>
        <v>-1.8</v>
      </c>
      <c r="Q274" s="38"/>
      <c r="R274" s="36"/>
      <c r="S274" s="21"/>
      <c r="U274" s="23">
        <f t="shared" si="150"/>
        <v>-998.46158648663345</v>
      </c>
      <c r="V274" s="23">
        <f t="shared" si="151"/>
        <v>-996.14149905659008</v>
      </c>
      <c r="W274" s="24">
        <f t="shared" si="153"/>
        <v>0.86707666666666672</v>
      </c>
      <c r="X274" s="24">
        <f t="shared" si="133"/>
        <v>0.74476555555555546</v>
      </c>
      <c r="Y274" s="24">
        <f t="shared" si="134"/>
        <v>0.76906583333333334</v>
      </c>
      <c r="Z274" s="27">
        <f t="shared" si="135"/>
        <v>2.4300277777777879E-2</v>
      </c>
      <c r="AA274" s="64">
        <f t="shared" si="136"/>
        <v>-9.801083333333338E-2</v>
      </c>
      <c r="AC274" s="36">
        <f t="shared" si="145"/>
        <v>0.47899804632506809</v>
      </c>
      <c r="AD274" s="36">
        <f t="shared" si="152"/>
        <v>-2.16</v>
      </c>
      <c r="AE274" s="49"/>
      <c r="AF274" s="36"/>
      <c r="AG274" s="21"/>
      <c r="AI274" s="23"/>
      <c r="AJ274" s="23"/>
      <c r="AK274" s="24"/>
      <c r="AL274" s="24"/>
      <c r="AM274" s="24"/>
      <c r="AN274" s="27"/>
      <c r="AO274" s="18"/>
      <c r="AP274" s="21"/>
    </row>
    <row r="275" spans="1:42" ht="15">
      <c r="A275" s="14">
        <v>1734400</v>
      </c>
      <c r="B275" s="12">
        <f t="shared" si="146"/>
        <v>-1734.4</v>
      </c>
      <c r="C275" s="12">
        <f t="shared" si="147"/>
        <v>1.7999999999999545</v>
      </c>
      <c r="D275" s="16">
        <v>1.4837</v>
      </c>
      <c r="G275" s="23">
        <f t="shared" si="148"/>
        <v>-542.17772560883895</v>
      </c>
      <c r="H275" s="23">
        <f t="shared" si="148"/>
        <v>-541.40436313215798</v>
      </c>
      <c r="I275" s="24">
        <f t="shared" si="137"/>
        <v>0.55135000000000001</v>
      </c>
      <c r="J275" s="24">
        <f t="shared" si="138"/>
        <v>0.63534499999999994</v>
      </c>
      <c r="K275" s="24">
        <f t="shared" si="139"/>
        <v>0.7267094444444443</v>
      </c>
      <c r="L275" s="65">
        <f t="shared" si="140"/>
        <v>9.1364444444444359E-2</v>
      </c>
      <c r="M275" s="18">
        <f t="shared" si="141"/>
        <v>0.17535944444444429</v>
      </c>
      <c r="N275" s="21"/>
      <c r="O275" s="36">
        <f t="shared" si="144"/>
        <v>0.28485144290107678</v>
      </c>
      <c r="P275" s="36">
        <f t="shared" si="149"/>
        <v>-1.8</v>
      </c>
      <c r="Q275" s="38"/>
      <c r="R275" s="36"/>
      <c r="S275" s="21"/>
      <c r="U275" s="23">
        <f t="shared" si="150"/>
        <v>-993.82141162654727</v>
      </c>
      <c r="V275" s="23">
        <f t="shared" si="151"/>
        <v>-991.5013241965039</v>
      </c>
      <c r="W275" s="24">
        <f t="shared" si="153"/>
        <v>0.80465999999999993</v>
      </c>
      <c r="X275" s="24">
        <f t="shared" si="133"/>
        <v>0.88366388888888892</v>
      </c>
      <c r="Y275" s="24">
        <f t="shared" si="134"/>
        <v>0.78417787037037046</v>
      </c>
      <c r="Z275" s="27">
        <f t="shared" si="135"/>
        <v>-9.948601851851846E-2</v>
      </c>
      <c r="AA275" s="64">
        <f t="shared" si="136"/>
        <v>-2.0482129629629475E-2</v>
      </c>
      <c r="AC275" s="36">
        <f t="shared" si="145"/>
        <v>-0.19731543540938085</v>
      </c>
      <c r="AD275" s="36">
        <f t="shared" si="152"/>
        <v>-2.16</v>
      </c>
      <c r="AE275" s="49"/>
      <c r="AF275" s="36"/>
      <c r="AG275" s="21"/>
      <c r="AI275" s="23"/>
      <c r="AJ275" s="23"/>
      <c r="AK275" s="24"/>
      <c r="AL275" s="24"/>
      <c r="AM275" s="24"/>
      <c r="AN275" s="27"/>
      <c r="AO275" s="18"/>
      <c r="AP275" s="21"/>
    </row>
    <row r="276" spans="1:42" ht="15">
      <c r="A276" s="14">
        <v>1732500</v>
      </c>
      <c r="B276" s="12">
        <f t="shared" si="146"/>
        <v>-1732.5</v>
      </c>
      <c r="C276" s="12">
        <f t="shared" si="147"/>
        <v>1.9000000000000909</v>
      </c>
      <c r="D276" s="16">
        <v>1.5408999999999999</v>
      </c>
      <c r="G276" s="23">
        <f t="shared" ref="G276:H291" si="154">G275 + 1.54672495336205</f>
        <v>-540.6310006554769</v>
      </c>
      <c r="H276" s="23">
        <f t="shared" si="154"/>
        <v>-539.85763817879592</v>
      </c>
      <c r="I276" s="24">
        <f t="shared" si="137"/>
        <v>0.64919499999999997</v>
      </c>
      <c r="J276" s="24">
        <f t="shared" si="138"/>
        <v>0.64422499999999994</v>
      </c>
      <c r="K276" s="24">
        <f t="shared" si="139"/>
        <v>0.69907333333333321</v>
      </c>
      <c r="L276" s="65">
        <f t="shared" si="140"/>
        <v>5.4848333333333277E-2</v>
      </c>
      <c r="M276" s="18">
        <f t="shared" si="141"/>
        <v>4.9878333333333247E-2</v>
      </c>
      <c r="N276" s="21"/>
      <c r="O276" s="36">
        <f t="shared" si="144"/>
        <v>-0.39794913052474251</v>
      </c>
      <c r="P276" s="36">
        <f t="shared" si="149"/>
        <v>-1.8</v>
      </c>
      <c r="Q276" s="38"/>
      <c r="R276" s="36"/>
      <c r="S276" s="21"/>
      <c r="U276" s="23">
        <f t="shared" si="150"/>
        <v>-989.1812367664611</v>
      </c>
      <c r="V276" s="23">
        <f t="shared" si="151"/>
        <v>-986.86114933641772</v>
      </c>
      <c r="W276" s="24">
        <f t="shared" si="153"/>
        <v>0.97925499999999999</v>
      </c>
      <c r="X276" s="24">
        <f t="shared" ref="X276:X339" si="155">AVERAGE(W275:W277)</f>
        <v>0.90275166666666662</v>
      </c>
      <c r="Y276" s="24">
        <f t="shared" ref="Y276:Y339" si="156">AVERAGE(W272:W280)</f>
        <v>0.83368592592592583</v>
      </c>
      <c r="Z276" s="27">
        <f t="shared" ref="Z276:Z339" si="157">Y276-X276</f>
        <v>-6.9065740740740789E-2</v>
      </c>
      <c r="AA276" s="64">
        <f t="shared" ref="AA276:AA339" si="158">Y276-W276</f>
        <v>-0.14556907407407416</v>
      </c>
      <c r="AC276" s="36">
        <f t="shared" si="145"/>
        <v>-0.78130283199896255</v>
      </c>
      <c r="AD276" s="36">
        <f t="shared" si="152"/>
        <v>-2.16</v>
      </c>
      <c r="AE276" s="49"/>
      <c r="AF276" s="36"/>
      <c r="AG276" s="21"/>
      <c r="AI276" s="23"/>
      <c r="AJ276" s="23"/>
      <c r="AK276" s="24"/>
      <c r="AL276" s="24"/>
      <c r="AM276" s="24"/>
      <c r="AN276" s="27"/>
      <c r="AO276" s="18"/>
      <c r="AP276" s="21"/>
    </row>
    <row r="277" spans="1:42" ht="15">
      <c r="A277" s="14">
        <v>1730700</v>
      </c>
      <c r="B277" s="12">
        <f t="shared" si="146"/>
        <v>-1730.7</v>
      </c>
      <c r="C277" s="12">
        <f t="shared" si="147"/>
        <v>1.7999999999999545</v>
      </c>
      <c r="D277" s="16">
        <v>1.3201000000000001</v>
      </c>
      <c r="G277" s="23">
        <f t="shared" si="154"/>
        <v>-539.08427570211484</v>
      </c>
      <c r="H277" s="23">
        <f t="shared" si="154"/>
        <v>-538.31091322543386</v>
      </c>
      <c r="I277" s="24">
        <f t="shared" ref="I277:I340" si="159">AVERAGEIFS(Y_VADM,AgeBP,"&gt;"&amp;G277,AgeBP,"&lt;="&amp;G278)</f>
        <v>0.73212999999999995</v>
      </c>
      <c r="J277" s="24">
        <f t="shared" ref="J277:J340" si="160">AVERAGE(I276:I278)</f>
        <v>0.65517833333333331</v>
      </c>
      <c r="K277" s="24">
        <f t="shared" ref="K277:K340" si="161">AVERAGE(I273:I281)</f>
        <v>0.6742905555555555</v>
      </c>
      <c r="L277" s="65">
        <f t="shared" si="140"/>
        <v>1.9112222222222197E-2</v>
      </c>
      <c r="M277" s="18">
        <f t="shared" si="141"/>
        <v>-5.7839444444444443E-2</v>
      </c>
      <c r="N277" s="21"/>
      <c r="O277" s="36">
        <f t="shared" si="144"/>
        <v>-0.89454488306608559</v>
      </c>
      <c r="P277" s="36">
        <f t="shared" si="149"/>
        <v>-1.8</v>
      </c>
      <c r="Q277" s="38"/>
      <c r="R277" s="36"/>
      <c r="S277" s="21"/>
      <c r="U277" s="23">
        <f t="shared" si="150"/>
        <v>-984.54106190637492</v>
      </c>
      <c r="V277" s="23">
        <f t="shared" si="151"/>
        <v>-982.22097447633155</v>
      </c>
      <c r="W277" s="24">
        <f t="shared" si="153"/>
        <v>0.92433999999999994</v>
      </c>
      <c r="X277" s="24">
        <f t="shared" si="155"/>
        <v>0.9244472222222222</v>
      </c>
      <c r="Y277" s="24">
        <f t="shared" si="156"/>
        <v>0.93449555555555541</v>
      </c>
      <c r="Z277" s="27">
        <f t="shared" si="157"/>
        <v>1.0048333333333215E-2</v>
      </c>
      <c r="AA277" s="64">
        <f t="shared" si="158"/>
        <v>1.0155555555555473E-2</v>
      </c>
      <c r="AC277" s="36">
        <f t="shared" si="145"/>
        <v>-0.9997099502824851</v>
      </c>
      <c r="AD277" s="36">
        <f t="shared" si="152"/>
        <v>-2.16</v>
      </c>
      <c r="AE277" s="49"/>
      <c r="AF277" s="36"/>
      <c r="AG277" s="21"/>
      <c r="AI277" s="23"/>
      <c r="AJ277" s="23"/>
      <c r="AK277" s="24"/>
      <c r="AL277" s="24"/>
      <c r="AM277" s="24"/>
      <c r="AN277" s="27"/>
      <c r="AO277" s="18"/>
      <c r="AP277" s="21"/>
    </row>
    <row r="278" spans="1:42" ht="15">
      <c r="A278" s="14">
        <v>1728800</v>
      </c>
      <c r="B278" s="12">
        <f t="shared" si="146"/>
        <v>-1728.8</v>
      </c>
      <c r="C278" s="12">
        <f t="shared" si="147"/>
        <v>1.9000000000000909</v>
      </c>
      <c r="D278" s="16">
        <v>1.1291</v>
      </c>
      <c r="G278" s="23">
        <f t="shared" si="154"/>
        <v>-537.53755074875278</v>
      </c>
      <c r="H278" s="23">
        <f t="shared" si="154"/>
        <v>-536.76418827207181</v>
      </c>
      <c r="I278" s="24">
        <f t="shared" si="159"/>
        <v>0.58421000000000001</v>
      </c>
      <c r="J278" s="24">
        <f t="shared" si="160"/>
        <v>0.66850500000000002</v>
      </c>
      <c r="K278" s="24">
        <f t="shared" si="161"/>
        <v>0.66017055555555559</v>
      </c>
      <c r="L278" s="65">
        <f t="shared" si="140"/>
        <v>-8.3344444444444221E-3</v>
      </c>
      <c r="M278" s="18">
        <f t="shared" si="141"/>
        <v>7.5960555555555587E-2</v>
      </c>
      <c r="N278" s="21"/>
      <c r="O278" s="36">
        <f t="shared" si="144"/>
        <v>-0.97257314306183051</v>
      </c>
      <c r="P278" s="36">
        <f t="shared" si="149"/>
        <v>-1.8</v>
      </c>
      <c r="Q278" s="38"/>
      <c r="R278" s="36"/>
      <c r="S278" s="21"/>
      <c r="U278" s="23">
        <f t="shared" si="150"/>
        <v>-979.90088704628874</v>
      </c>
      <c r="V278" s="23">
        <f t="shared" si="151"/>
        <v>-977.58079961624537</v>
      </c>
      <c r="W278" s="24">
        <f t="shared" si="153"/>
        <v>0.86974666666666678</v>
      </c>
      <c r="X278" s="24">
        <f t="shared" si="155"/>
        <v>0.92086388888888893</v>
      </c>
      <c r="Y278" s="24">
        <f t="shared" si="156"/>
        <v>0.99613722222222223</v>
      </c>
      <c r="Z278" s="27">
        <f t="shared" si="157"/>
        <v>7.5273333333333303E-2</v>
      </c>
      <c r="AA278" s="64">
        <f t="shared" si="158"/>
        <v>0.12639055555555545</v>
      </c>
      <c r="AC278" s="36">
        <f t="shared" si="145"/>
        <v>-0.75034167229033399</v>
      </c>
      <c r="AD278" s="36">
        <f t="shared" si="152"/>
        <v>-2.16</v>
      </c>
      <c r="AE278" s="49"/>
      <c r="AF278" s="36"/>
      <c r="AG278" s="21"/>
      <c r="AI278" s="23"/>
      <c r="AJ278" s="23"/>
      <c r="AK278" s="24"/>
      <c r="AL278" s="24"/>
      <c r="AM278" s="24"/>
      <c r="AN278" s="27"/>
      <c r="AO278" s="18"/>
      <c r="AP278" s="21"/>
    </row>
    <row r="279" spans="1:42" ht="15">
      <c r="A279" s="14">
        <v>1727000</v>
      </c>
      <c r="B279" s="12">
        <f t="shared" si="146"/>
        <v>-1727</v>
      </c>
      <c r="C279" s="12">
        <f t="shared" si="147"/>
        <v>1.7999999999999545</v>
      </c>
      <c r="D279" s="16">
        <v>0.79956000000000005</v>
      </c>
      <c r="G279" s="23">
        <f t="shared" si="154"/>
        <v>-535.99082579539072</v>
      </c>
      <c r="H279" s="23">
        <f t="shared" si="154"/>
        <v>-535.21746331870975</v>
      </c>
      <c r="I279" s="24">
        <f t="shared" si="159"/>
        <v>0.68917500000000009</v>
      </c>
      <c r="J279" s="24">
        <f t="shared" si="160"/>
        <v>0.65119166666666672</v>
      </c>
      <c r="K279" s="24">
        <f t="shared" si="161"/>
        <v>0.64301611111111123</v>
      </c>
      <c r="L279" s="65">
        <f t="shared" si="140"/>
        <v>-8.1755555555554915E-3</v>
      </c>
      <c r="M279" s="18">
        <f t="shared" si="141"/>
        <v>-4.615888888888886E-2</v>
      </c>
      <c r="N279" s="21"/>
      <c r="O279" s="36">
        <f t="shared" si="144"/>
        <v>-0.59552362047245855</v>
      </c>
      <c r="P279" s="36">
        <f t="shared" si="149"/>
        <v>-1.8</v>
      </c>
      <c r="Q279" s="38"/>
      <c r="R279" s="36"/>
      <c r="S279" s="21"/>
      <c r="U279" s="23">
        <f t="shared" si="150"/>
        <v>-975.26071218620257</v>
      </c>
      <c r="V279" s="23">
        <f t="shared" si="151"/>
        <v>-972.9406247561592</v>
      </c>
      <c r="W279" s="24">
        <f t="shared" si="153"/>
        <v>0.96850499999999995</v>
      </c>
      <c r="X279" s="24">
        <f t="shared" si="155"/>
        <v>1.0188338888888888</v>
      </c>
      <c r="Y279" s="24">
        <f t="shared" si="156"/>
        <v>1.0119968518518521</v>
      </c>
      <c r="Z279" s="27">
        <f t="shared" si="157"/>
        <v>-6.8370370370367528E-3</v>
      </c>
      <c r="AA279" s="64">
        <f t="shared" si="158"/>
        <v>4.3491851851852115E-2</v>
      </c>
      <c r="AC279" s="36">
        <f t="shared" si="145"/>
        <v>-0.14988018671472453</v>
      </c>
      <c r="AD279" s="36">
        <f t="shared" si="152"/>
        <v>-2.16</v>
      </c>
      <c r="AE279" s="49"/>
      <c r="AF279" s="36"/>
      <c r="AG279" s="21"/>
      <c r="AI279" s="23"/>
      <c r="AJ279" s="23"/>
      <c r="AK279" s="24"/>
      <c r="AL279" s="24"/>
      <c r="AM279" s="24"/>
      <c r="AN279" s="27"/>
      <c r="AO279" s="18"/>
      <c r="AP279" s="21"/>
    </row>
    <row r="280" spans="1:42" ht="15">
      <c r="A280" s="14">
        <v>1725100</v>
      </c>
      <c r="B280" s="12">
        <f t="shared" si="146"/>
        <v>-1725.1</v>
      </c>
      <c r="C280" s="12">
        <f t="shared" si="147"/>
        <v>1.9000000000000909</v>
      </c>
      <c r="D280" s="16">
        <v>1.153</v>
      </c>
      <c r="G280" s="23">
        <f t="shared" si="154"/>
        <v>-534.44410084202866</v>
      </c>
      <c r="H280" s="23">
        <f t="shared" si="154"/>
        <v>-533.67073836534769</v>
      </c>
      <c r="I280" s="24">
        <f t="shared" si="159"/>
        <v>0.68018999999999996</v>
      </c>
      <c r="J280" s="24">
        <f t="shared" si="160"/>
        <v>0.68413666666666673</v>
      </c>
      <c r="K280" s="24">
        <f t="shared" si="161"/>
        <v>0.66194388888888889</v>
      </c>
      <c r="L280" s="65">
        <f t="shared" si="140"/>
        <v>-2.2192777777777839E-2</v>
      </c>
      <c r="M280" s="18">
        <f t="shared" si="141"/>
        <v>-1.8246111111111074E-2</v>
      </c>
      <c r="N280" s="21"/>
      <c r="O280" s="36">
        <f t="shared" si="144"/>
        <v>6.0178022643796507E-2</v>
      </c>
      <c r="P280" s="36">
        <f t="shared" si="149"/>
        <v>-1.8</v>
      </c>
      <c r="Q280" s="38"/>
      <c r="R280" s="36"/>
      <c r="S280" s="21"/>
      <c r="U280" s="23">
        <f t="shared" si="150"/>
        <v>-970.62053732611639</v>
      </c>
      <c r="V280" s="23">
        <f t="shared" si="151"/>
        <v>-968.30044989607302</v>
      </c>
      <c r="W280" s="24">
        <f t="shared" si="153"/>
        <v>1.2182499999999998</v>
      </c>
      <c r="X280" s="24">
        <f t="shared" si="155"/>
        <v>1.1342738888888888</v>
      </c>
      <c r="Y280" s="24">
        <f t="shared" si="156"/>
        <v>1.0462901851851851</v>
      </c>
      <c r="Z280" s="27">
        <f t="shared" si="157"/>
        <v>-8.7983703703703675E-2</v>
      </c>
      <c r="AA280" s="64">
        <f t="shared" si="158"/>
        <v>-0.1719598148148147</v>
      </c>
      <c r="AC280" s="36">
        <f t="shared" si="145"/>
        <v>0.52071190395743738</v>
      </c>
      <c r="AD280" s="36">
        <f t="shared" si="152"/>
        <v>-2.16</v>
      </c>
      <c r="AE280" s="49"/>
      <c r="AF280" s="36"/>
      <c r="AG280" s="21"/>
      <c r="AI280" s="23"/>
      <c r="AJ280" s="23"/>
      <c r="AK280" s="24"/>
      <c r="AL280" s="24"/>
      <c r="AM280" s="24"/>
      <c r="AN280" s="27"/>
      <c r="AO280" s="18"/>
      <c r="AP280" s="21"/>
    </row>
    <row r="281" spans="1:42" ht="15">
      <c r="A281" s="14">
        <v>1723300</v>
      </c>
      <c r="B281" s="12">
        <f t="shared" si="146"/>
        <v>-1723.3</v>
      </c>
      <c r="C281" s="12">
        <f t="shared" si="147"/>
        <v>1.7999999999999545</v>
      </c>
      <c r="D281" s="16">
        <v>1.1433</v>
      </c>
      <c r="G281" s="23">
        <f t="shared" si="154"/>
        <v>-532.8973758886666</v>
      </c>
      <c r="H281" s="23">
        <f t="shared" si="154"/>
        <v>-532.12401341198563</v>
      </c>
      <c r="I281" s="24">
        <f t="shared" si="159"/>
        <v>0.68304500000000001</v>
      </c>
      <c r="J281" s="24">
        <f t="shared" si="160"/>
        <v>0.67666166666666661</v>
      </c>
      <c r="K281" s="24">
        <f t="shared" si="161"/>
        <v>0.65842222222222224</v>
      </c>
      <c r="L281" s="65">
        <f t="shared" ref="L281:L344" si="162">K281-J281</f>
        <v>-1.8239444444444364E-2</v>
      </c>
      <c r="M281" s="18">
        <f t="shared" ref="M281:M344" si="163">K281-I281</f>
        <v>-2.4622777777777771E-2</v>
      </c>
      <c r="N281" s="21"/>
      <c r="O281" s="36">
        <f t="shared" si="144"/>
        <v>0.68772170016077361</v>
      </c>
      <c r="P281" s="36">
        <f t="shared" si="149"/>
        <v>-1.8</v>
      </c>
      <c r="Q281" s="38"/>
      <c r="R281" s="36"/>
      <c r="S281" s="21"/>
      <c r="U281" s="23">
        <f t="shared" si="150"/>
        <v>-965.98036246603021</v>
      </c>
      <c r="V281" s="23">
        <f t="shared" si="151"/>
        <v>-963.66027503598684</v>
      </c>
      <c r="W281" s="24">
        <f t="shared" si="153"/>
        <v>1.2160666666666666</v>
      </c>
      <c r="X281" s="24">
        <f t="shared" si="155"/>
        <v>1.1838838888888887</v>
      </c>
      <c r="Y281" s="24">
        <f t="shared" si="156"/>
        <v>1.0113485185185185</v>
      </c>
      <c r="Z281" s="27">
        <f t="shared" si="157"/>
        <v>-0.17253537037037026</v>
      </c>
      <c r="AA281" s="64">
        <f t="shared" si="158"/>
        <v>-0.20471814814814815</v>
      </c>
      <c r="AC281" s="36">
        <f t="shared" si="145"/>
        <v>0.94765710769970224</v>
      </c>
      <c r="AD281" s="36">
        <f t="shared" si="152"/>
        <v>-2.16</v>
      </c>
      <c r="AE281" s="49"/>
      <c r="AF281" s="36"/>
      <c r="AG281" s="21"/>
      <c r="AI281" s="23"/>
      <c r="AJ281" s="23"/>
      <c r="AK281" s="24"/>
      <c r="AL281" s="24"/>
      <c r="AM281" s="24"/>
      <c r="AN281" s="27"/>
      <c r="AO281" s="18"/>
      <c r="AP281" s="21"/>
    </row>
    <row r="282" spans="1:42" ht="15">
      <c r="A282" s="14">
        <v>1721500</v>
      </c>
      <c r="B282" s="12">
        <f t="shared" si="146"/>
        <v>-1721.5</v>
      </c>
      <c r="C282" s="12">
        <f t="shared" si="147"/>
        <v>1.7999999999999545</v>
      </c>
      <c r="D282" s="16">
        <v>1.0631999999999999</v>
      </c>
      <c r="G282" s="23">
        <f t="shared" si="154"/>
        <v>-531.35065093530454</v>
      </c>
      <c r="H282" s="23">
        <f t="shared" si="154"/>
        <v>-530.57728845862357</v>
      </c>
      <c r="I282" s="24">
        <f t="shared" si="159"/>
        <v>0.66674999999999995</v>
      </c>
      <c r="J282" s="24">
        <f t="shared" si="160"/>
        <v>0.63363166666666659</v>
      </c>
      <c r="K282" s="24">
        <f t="shared" si="161"/>
        <v>0.66854555555555562</v>
      </c>
      <c r="L282" s="65">
        <f t="shared" si="162"/>
        <v>3.4913888888889022E-2</v>
      </c>
      <c r="M282" s="18">
        <f t="shared" si="163"/>
        <v>1.7955555555556613E-3</v>
      </c>
      <c r="N282" s="21"/>
      <c r="O282" s="36">
        <f t="shared" si="144"/>
        <v>0.99347275099721311</v>
      </c>
      <c r="P282" s="36">
        <f t="shared" si="149"/>
        <v>-1.8</v>
      </c>
      <c r="Q282" s="38"/>
      <c r="R282" s="36"/>
      <c r="S282" s="21"/>
      <c r="U282" s="23">
        <f t="shared" si="150"/>
        <v>-961.34018760594404</v>
      </c>
      <c r="V282" s="23">
        <f t="shared" si="151"/>
        <v>-959.02010017590067</v>
      </c>
      <c r="W282" s="24">
        <f t="shared" si="153"/>
        <v>1.117335</v>
      </c>
      <c r="X282" s="24">
        <f t="shared" si="155"/>
        <v>1.1144049999999999</v>
      </c>
      <c r="Y282" s="24">
        <f t="shared" si="156"/>
        <v>0.94994796296296302</v>
      </c>
      <c r="Z282" s="27">
        <f t="shared" si="157"/>
        <v>-0.16445703703703685</v>
      </c>
      <c r="AA282" s="64">
        <f t="shared" si="158"/>
        <v>-0.16738703703703695</v>
      </c>
      <c r="AC282" s="36">
        <f t="shared" si="145"/>
        <v>0.93118301871369014</v>
      </c>
      <c r="AD282" s="36">
        <f t="shared" si="152"/>
        <v>-2.16</v>
      </c>
      <c r="AE282" s="49"/>
      <c r="AF282" s="36"/>
      <c r="AG282" s="21"/>
      <c r="AI282" s="23"/>
      <c r="AJ282" s="23"/>
      <c r="AK282" s="24"/>
      <c r="AL282" s="24"/>
      <c r="AM282" s="24"/>
      <c r="AN282" s="27"/>
      <c r="AO282" s="18"/>
      <c r="AP282" s="21"/>
    </row>
    <row r="283" spans="1:42" ht="15">
      <c r="A283" s="14">
        <v>1719600</v>
      </c>
      <c r="B283" s="12">
        <f t="shared" si="146"/>
        <v>-1719.6</v>
      </c>
      <c r="C283" s="12">
        <f t="shared" si="147"/>
        <v>1.9000000000000909</v>
      </c>
      <c r="D283" s="16">
        <v>0.85292999999999997</v>
      </c>
      <c r="G283" s="23">
        <f t="shared" si="154"/>
        <v>-529.80392598194248</v>
      </c>
      <c r="H283" s="23">
        <f t="shared" si="154"/>
        <v>-529.03056350526151</v>
      </c>
      <c r="I283" s="24">
        <f t="shared" si="159"/>
        <v>0.55109999999999992</v>
      </c>
      <c r="J283" s="24">
        <f t="shared" si="160"/>
        <v>0.64651666666666663</v>
      </c>
      <c r="K283" s="24">
        <f t="shared" si="161"/>
        <v>0.70229333333333321</v>
      </c>
      <c r="L283" s="65">
        <f t="shared" si="162"/>
        <v>5.5776666666666586E-2</v>
      </c>
      <c r="M283" s="18">
        <f t="shared" si="163"/>
        <v>0.15119333333333329</v>
      </c>
      <c r="N283" s="21"/>
      <c r="O283" s="36">
        <f t="shared" si="144"/>
        <v>0.83436686042228791</v>
      </c>
      <c r="P283" s="36">
        <f t="shared" si="149"/>
        <v>-1.8</v>
      </c>
      <c r="Q283" s="38"/>
      <c r="R283" s="36"/>
      <c r="S283" s="21"/>
      <c r="U283" s="23">
        <f t="shared" si="150"/>
        <v>-956.70001274585786</v>
      </c>
      <c r="V283" s="23">
        <f t="shared" si="151"/>
        <v>-954.37992531581449</v>
      </c>
      <c r="W283" s="24">
        <f t="shared" si="153"/>
        <v>1.0098133333333335</v>
      </c>
      <c r="X283" s="24">
        <f t="shared" si="155"/>
        <v>1.0801494444444446</v>
      </c>
      <c r="Y283" s="24">
        <f t="shared" si="156"/>
        <v>0.91498796296296292</v>
      </c>
      <c r="Z283" s="27">
        <f t="shared" si="157"/>
        <v>-0.16516148148148169</v>
      </c>
      <c r="AA283" s="64">
        <f t="shared" si="158"/>
        <v>-9.4825370370370532E-2</v>
      </c>
      <c r="AC283" s="36">
        <f t="shared" si="145"/>
        <v>0.47899804632503712</v>
      </c>
      <c r="AD283" s="36">
        <f t="shared" si="152"/>
        <v>-2.16</v>
      </c>
      <c r="AE283" s="49"/>
      <c r="AF283" s="36"/>
      <c r="AG283" s="21"/>
      <c r="AI283" s="23"/>
      <c r="AJ283" s="23"/>
      <c r="AK283" s="24"/>
      <c r="AL283" s="24"/>
      <c r="AM283" s="24"/>
      <c r="AN283" s="27"/>
      <c r="AO283" s="18"/>
      <c r="AP283" s="21"/>
    </row>
    <row r="284" spans="1:42" ht="15">
      <c r="A284" s="14">
        <v>1717800</v>
      </c>
      <c r="B284" s="12">
        <f t="shared" si="146"/>
        <v>-1717.8</v>
      </c>
      <c r="C284" s="12">
        <f t="shared" si="147"/>
        <v>1.7999999999999545</v>
      </c>
      <c r="D284" s="16">
        <v>1.1389</v>
      </c>
      <c r="G284" s="23">
        <f t="shared" si="154"/>
        <v>-528.25720102858043</v>
      </c>
      <c r="H284" s="23">
        <f t="shared" si="154"/>
        <v>-527.48383855189945</v>
      </c>
      <c r="I284" s="24">
        <f t="shared" si="159"/>
        <v>0.72170000000000001</v>
      </c>
      <c r="J284" s="24">
        <f t="shared" si="160"/>
        <v>0.63009999999999999</v>
      </c>
      <c r="K284" s="24">
        <f t="shared" si="161"/>
        <v>0.73113777777777778</v>
      </c>
      <c r="L284" s="65">
        <f t="shared" si="162"/>
        <v>0.10103777777777778</v>
      </c>
      <c r="M284" s="18">
        <f t="shared" si="163"/>
        <v>9.4377777777777672E-3</v>
      </c>
      <c r="N284" s="21"/>
      <c r="O284" s="36">
        <f t="shared" si="144"/>
        <v>0.28485144290104292</v>
      </c>
      <c r="P284" s="36">
        <f t="shared" si="149"/>
        <v>-1.8</v>
      </c>
      <c r="Q284" s="38"/>
      <c r="R284" s="36"/>
      <c r="S284" s="21"/>
      <c r="U284" s="23">
        <f t="shared" si="150"/>
        <v>-952.05983788577169</v>
      </c>
      <c r="V284" s="23">
        <f t="shared" si="151"/>
        <v>-949.73975045572831</v>
      </c>
      <c r="W284" s="24">
        <f t="shared" si="153"/>
        <v>1.1133000000000002</v>
      </c>
      <c r="X284" s="24">
        <f t="shared" si="155"/>
        <v>0.92929777777777778</v>
      </c>
      <c r="Y284" s="24">
        <f t="shared" si="156"/>
        <v>0.88022740740740746</v>
      </c>
      <c r="Z284" s="27">
        <f t="shared" si="157"/>
        <v>-4.907037037037032E-2</v>
      </c>
      <c r="AA284" s="64">
        <f t="shared" si="158"/>
        <v>-0.23307259259259272</v>
      </c>
      <c r="AC284" s="36">
        <f t="shared" si="145"/>
        <v>-0.19731543540941543</v>
      </c>
      <c r="AD284" s="36">
        <f t="shared" si="152"/>
        <v>-2.16</v>
      </c>
      <c r="AE284" s="49"/>
      <c r="AF284" s="36"/>
      <c r="AG284" s="21"/>
      <c r="AI284" s="23"/>
      <c r="AJ284" s="23"/>
      <c r="AK284" s="24"/>
      <c r="AL284" s="24"/>
      <c r="AM284" s="24"/>
      <c r="AN284" s="27"/>
      <c r="AO284" s="18"/>
      <c r="AP284" s="21"/>
    </row>
    <row r="285" spans="1:42" ht="15">
      <c r="A285" s="14">
        <v>1716000</v>
      </c>
      <c r="B285" s="12">
        <f t="shared" si="146"/>
        <v>-1716</v>
      </c>
      <c r="C285" s="12">
        <f t="shared" si="147"/>
        <v>1.7999999999999545</v>
      </c>
      <c r="D285" s="16">
        <v>0.93806</v>
      </c>
      <c r="G285" s="23">
        <f t="shared" si="154"/>
        <v>-526.71047607521837</v>
      </c>
      <c r="H285" s="23">
        <f t="shared" si="154"/>
        <v>-525.93711359853739</v>
      </c>
      <c r="I285" s="24">
        <f t="shared" si="159"/>
        <v>0.61749999999999994</v>
      </c>
      <c r="J285" s="24">
        <f t="shared" si="160"/>
        <v>0.72081333333333342</v>
      </c>
      <c r="K285" s="24">
        <f t="shared" si="161"/>
        <v>0.80497222222222198</v>
      </c>
      <c r="L285" s="65">
        <f t="shared" si="162"/>
        <v>8.4158888888888561E-2</v>
      </c>
      <c r="M285" s="18">
        <f t="shared" si="163"/>
        <v>0.18747222222222204</v>
      </c>
      <c r="N285" s="21"/>
      <c r="O285" s="36">
        <f t="shared" si="144"/>
        <v>-0.39794913052480091</v>
      </c>
      <c r="P285" s="36">
        <f t="shared" si="149"/>
        <v>-1.8</v>
      </c>
      <c r="Q285" s="38"/>
      <c r="R285" s="36"/>
      <c r="S285" s="21"/>
      <c r="U285" s="23">
        <f t="shared" si="150"/>
        <v>-947.41966302568551</v>
      </c>
      <c r="V285" s="23">
        <f t="shared" si="151"/>
        <v>-945.09957559564214</v>
      </c>
      <c r="W285" s="24">
        <f t="shared" si="153"/>
        <v>0.66477999999999993</v>
      </c>
      <c r="X285" s="24">
        <f t="shared" si="155"/>
        <v>0.71660500000000005</v>
      </c>
      <c r="Y285" s="24">
        <f t="shared" si="156"/>
        <v>0.78414925925925916</v>
      </c>
      <c r="Z285" s="27">
        <f t="shared" si="157"/>
        <v>6.754425925925911E-2</v>
      </c>
      <c r="AA285" s="64">
        <f t="shared" si="158"/>
        <v>0.11936925925925923</v>
      </c>
      <c r="AC285" s="36">
        <f t="shared" si="145"/>
        <v>-0.78130283199900241</v>
      </c>
      <c r="AD285" s="36">
        <f t="shared" si="152"/>
        <v>-2.16</v>
      </c>
      <c r="AE285" s="49"/>
      <c r="AF285" s="36"/>
      <c r="AG285" s="21"/>
      <c r="AI285" s="23"/>
      <c r="AJ285" s="23"/>
      <c r="AK285" s="24"/>
      <c r="AL285" s="24"/>
      <c r="AM285" s="24"/>
      <c r="AN285" s="27"/>
      <c r="AO285" s="18"/>
      <c r="AP285" s="21"/>
    </row>
    <row r="286" spans="1:42" ht="15">
      <c r="A286" s="14">
        <v>1714100</v>
      </c>
      <c r="B286" s="12">
        <f t="shared" si="146"/>
        <v>-1714.1</v>
      </c>
      <c r="C286" s="12">
        <f t="shared" si="147"/>
        <v>1.9000000000000909</v>
      </c>
      <c r="D286" s="16">
        <v>1.0932999999999999</v>
      </c>
      <c r="G286" s="23">
        <f t="shared" si="154"/>
        <v>-525.16375112185631</v>
      </c>
      <c r="H286" s="23">
        <f t="shared" si="154"/>
        <v>-524.39038864517534</v>
      </c>
      <c r="I286" s="24">
        <f t="shared" si="159"/>
        <v>0.82323999999999997</v>
      </c>
      <c r="J286" s="24">
        <f t="shared" si="160"/>
        <v>0.77622666666666662</v>
      </c>
      <c r="K286" s="24">
        <f t="shared" si="161"/>
        <v>0.88828388888888865</v>
      </c>
      <c r="L286" s="65">
        <f t="shared" si="162"/>
        <v>0.11205722222222203</v>
      </c>
      <c r="M286" s="18">
        <f t="shared" si="163"/>
        <v>6.5043888888888679E-2</v>
      </c>
      <c r="N286" s="21"/>
      <c r="O286" s="36">
        <f t="shared" si="144"/>
        <v>-0.89454488306611413</v>
      </c>
      <c r="P286" s="36">
        <f t="shared" si="149"/>
        <v>-1.8</v>
      </c>
      <c r="Q286" s="38"/>
      <c r="R286" s="36"/>
      <c r="S286" s="21"/>
      <c r="U286" s="23">
        <f t="shared" si="150"/>
        <v>-942.77948816559933</v>
      </c>
      <c r="V286" s="23">
        <f t="shared" si="151"/>
        <v>-940.45940073555596</v>
      </c>
      <c r="W286" s="24">
        <f t="shared" si="153"/>
        <v>0.37173500000000004</v>
      </c>
      <c r="X286" s="24">
        <f t="shared" si="155"/>
        <v>0.53054055555555557</v>
      </c>
      <c r="Y286" s="24">
        <f t="shared" si="156"/>
        <v>0.71231</v>
      </c>
      <c r="Z286" s="27">
        <f t="shared" si="157"/>
        <v>0.18176944444444443</v>
      </c>
      <c r="AA286" s="64">
        <f t="shared" si="158"/>
        <v>0.34057499999999996</v>
      </c>
      <c r="AC286" s="36">
        <f t="shared" si="145"/>
        <v>-0.99970995028248422</v>
      </c>
      <c r="AD286" s="36">
        <f t="shared" si="152"/>
        <v>-2.16</v>
      </c>
      <c r="AE286" s="49"/>
      <c r="AF286" s="36"/>
      <c r="AG286" s="21"/>
      <c r="AI286" s="23"/>
      <c r="AJ286" s="23"/>
      <c r="AK286" s="24"/>
      <c r="AL286" s="24"/>
      <c r="AM286" s="24"/>
      <c r="AN286" s="27"/>
      <c r="AO286" s="18"/>
      <c r="AP286" s="21"/>
    </row>
    <row r="287" spans="1:42" ht="15">
      <c r="A287" s="14">
        <v>1712200</v>
      </c>
      <c r="B287" s="12">
        <f t="shared" si="146"/>
        <v>-1712.2</v>
      </c>
      <c r="C287" s="12">
        <f t="shared" si="147"/>
        <v>1.8999999999998636</v>
      </c>
      <c r="D287" s="16">
        <v>1.3568</v>
      </c>
      <c r="G287" s="23">
        <f t="shared" si="154"/>
        <v>-523.61702616849425</v>
      </c>
      <c r="H287" s="23">
        <f t="shared" si="154"/>
        <v>-522.84366369181328</v>
      </c>
      <c r="I287" s="24">
        <f t="shared" si="159"/>
        <v>0.88793999999999995</v>
      </c>
      <c r="J287" s="24">
        <f t="shared" si="160"/>
        <v>0.88665166666666673</v>
      </c>
      <c r="K287" s="24">
        <f t="shared" si="161"/>
        <v>0.97078944444444437</v>
      </c>
      <c r="L287" s="65">
        <f t="shared" si="162"/>
        <v>8.4137777777777645E-2</v>
      </c>
      <c r="M287" s="18">
        <f t="shared" si="163"/>
        <v>8.284944444444442E-2</v>
      </c>
      <c r="N287" s="21"/>
      <c r="O287" s="36">
        <f t="shared" si="144"/>
        <v>-0.97257314306180909</v>
      </c>
      <c r="P287" s="36">
        <f t="shared" si="149"/>
        <v>-1.8</v>
      </c>
      <c r="Q287" s="38"/>
      <c r="R287" s="36"/>
      <c r="S287" s="21"/>
      <c r="U287" s="23">
        <f t="shared" si="150"/>
        <v>-938.13931330551316</v>
      </c>
      <c r="V287" s="23">
        <f t="shared" si="151"/>
        <v>-935.81922587546978</v>
      </c>
      <c r="W287" s="24">
        <f t="shared" si="153"/>
        <v>0.55510666666666664</v>
      </c>
      <c r="X287" s="24">
        <f t="shared" si="155"/>
        <v>0.52750055555555553</v>
      </c>
      <c r="Y287" s="24">
        <f t="shared" si="156"/>
        <v>0.70016537037037041</v>
      </c>
      <c r="Z287" s="27">
        <f t="shared" si="157"/>
        <v>0.17266481481481488</v>
      </c>
      <c r="AA287" s="64">
        <f t="shared" si="158"/>
        <v>0.14505870370370377</v>
      </c>
      <c r="AC287" s="36">
        <f t="shared" si="145"/>
        <v>-0.75034167229029192</v>
      </c>
      <c r="AD287" s="36">
        <f t="shared" si="152"/>
        <v>-2.16</v>
      </c>
      <c r="AE287" s="49"/>
      <c r="AF287" s="36"/>
      <c r="AG287" s="21"/>
      <c r="AI287" s="23"/>
      <c r="AJ287" s="23"/>
      <c r="AK287" s="24"/>
      <c r="AL287" s="24"/>
      <c r="AM287" s="24"/>
      <c r="AN287" s="27"/>
      <c r="AO287" s="18"/>
      <c r="AP287" s="21"/>
    </row>
    <row r="288" spans="1:42" ht="15">
      <c r="A288" s="14">
        <v>1710400</v>
      </c>
      <c r="B288" s="12">
        <f t="shared" si="146"/>
        <v>-1710.4</v>
      </c>
      <c r="C288" s="12">
        <f t="shared" si="147"/>
        <v>1.7999999999999545</v>
      </c>
      <c r="D288" s="16">
        <v>1.2730999999999999</v>
      </c>
      <c r="G288" s="23">
        <f t="shared" si="154"/>
        <v>-522.07030121513219</v>
      </c>
      <c r="H288" s="23">
        <f t="shared" si="154"/>
        <v>-521.29693873845122</v>
      </c>
      <c r="I288" s="24">
        <f t="shared" si="159"/>
        <v>0.94877499999999992</v>
      </c>
      <c r="J288" s="24">
        <f t="shared" si="160"/>
        <v>1.0604716666666667</v>
      </c>
      <c r="K288" s="24">
        <f t="shared" si="161"/>
        <v>1.110795</v>
      </c>
      <c r="L288" s="65">
        <f t="shared" si="162"/>
        <v>5.0323333333333276E-2</v>
      </c>
      <c r="M288" s="18">
        <f t="shared" si="163"/>
        <v>0.16202000000000005</v>
      </c>
      <c r="N288" s="21"/>
      <c r="O288" s="36">
        <f t="shared" si="144"/>
        <v>-0.59552362047240737</v>
      </c>
      <c r="P288" s="36">
        <f t="shared" si="149"/>
        <v>-1.8</v>
      </c>
      <c r="Q288" s="38"/>
      <c r="R288" s="36"/>
      <c r="S288" s="21"/>
      <c r="U288" s="23">
        <f t="shared" si="150"/>
        <v>-933.49913844542698</v>
      </c>
      <c r="V288" s="23">
        <f t="shared" si="151"/>
        <v>-931.17905101538361</v>
      </c>
      <c r="W288" s="24">
        <f t="shared" si="153"/>
        <v>0.65566000000000002</v>
      </c>
      <c r="X288" s="24">
        <f t="shared" si="155"/>
        <v>0.52143777777777778</v>
      </c>
      <c r="Y288" s="24">
        <f t="shared" si="156"/>
        <v>0.70224870370370374</v>
      </c>
      <c r="Z288" s="27">
        <f t="shared" si="157"/>
        <v>0.18081092592592596</v>
      </c>
      <c r="AA288" s="64">
        <f t="shared" si="158"/>
        <v>4.6588703703703715E-2</v>
      </c>
      <c r="AC288" s="36">
        <f t="shared" si="145"/>
        <v>-0.14988018671468964</v>
      </c>
      <c r="AD288" s="36">
        <f t="shared" si="152"/>
        <v>-2.16</v>
      </c>
      <c r="AE288" s="49"/>
      <c r="AF288" s="36"/>
      <c r="AG288" s="21"/>
      <c r="AI288" s="23"/>
      <c r="AJ288" s="23"/>
      <c r="AK288" s="24"/>
      <c r="AL288" s="24"/>
      <c r="AM288" s="24"/>
      <c r="AN288" s="27"/>
      <c r="AO288" s="18"/>
      <c r="AP288" s="21"/>
    </row>
    <row r="289" spans="1:42" ht="15">
      <c r="A289" s="14">
        <v>1708600</v>
      </c>
      <c r="B289" s="12">
        <f t="shared" si="146"/>
        <v>-1708.6</v>
      </c>
      <c r="C289" s="12">
        <f t="shared" si="147"/>
        <v>1.8000000000001819</v>
      </c>
      <c r="D289" s="16">
        <v>1.429</v>
      </c>
      <c r="G289" s="23">
        <f t="shared" si="154"/>
        <v>-520.52357626177013</v>
      </c>
      <c r="H289" s="23">
        <f t="shared" si="154"/>
        <v>-519.75021378508916</v>
      </c>
      <c r="I289" s="24">
        <f t="shared" si="159"/>
        <v>1.3447</v>
      </c>
      <c r="J289" s="24">
        <f t="shared" si="160"/>
        <v>1.2421083333333334</v>
      </c>
      <c r="K289" s="24">
        <f t="shared" si="161"/>
        <v>1.2484505555555554</v>
      </c>
      <c r="L289" s="65">
        <f t="shared" si="162"/>
        <v>6.342222222222027E-3</v>
      </c>
      <c r="M289" s="18">
        <f t="shared" si="163"/>
        <v>-9.624944444444461E-2</v>
      </c>
      <c r="N289" s="21"/>
      <c r="O289" s="36">
        <f t="shared" si="144"/>
        <v>6.0178022643860095E-2</v>
      </c>
      <c r="P289" s="36">
        <f t="shared" si="149"/>
        <v>-1.8</v>
      </c>
      <c r="Q289" s="38"/>
      <c r="R289" s="36"/>
      <c r="S289" s="21"/>
      <c r="U289" s="23">
        <f t="shared" si="150"/>
        <v>-928.8589635853408</v>
      </c>
      <c r="V289" s="23">
        <f t="shared" si="151"/>
        <v>-926.53887615529743</v>
      </c>
      <c r="W289" s="24">
        <f t="shared" si="153"/>
        <v>0.35354666666666668</v>
      </c>
      <c r="X289" s="24">
        <f t="shared" si="155"/>
        <v>0.52624000000000004</v>
      </c>
      <c r="Y289" s="24">
        <f t="shared" si="156"/>
        <v>0.70488944444444446</v>
      </c>
      <c r="Z289" s="27">
        <f t="shared" si="157"/>
        <v>0.17864944444444442</v>
      </c>
      <c r="AA289" s="64">
        <f t="shared" si="158"/>
        <v>0.35134277777777778</v>
      </c>
      <c r="AC289" s="36">
        <f t="shared" si="145"/>
        <v>0.52071190395746747</v>
      </c>
      <c r="AD289" s="36">
        <f t="shared" si="152"/>
        <v>-2.16</v>
      </c>
      <c r="AE289" s="49"/>
      <c r="AF289" s="36"/>
      <c r="AG289" s="21"/>
      <c r="AI289" s="23"/>
      <c r="AJ289" s="23"/>
      <c r="AK289" s="24"/>
      <c r="AL289" s="24"/>
      <c r="AM289" s="24"/>
      <c r="AN289" s="27"/>
      <c r="AO289" s="18"/>
      <c r="AP289" s="21"/>
    </row>
    <row r="290" spans="1:42" ht="15">
      <c r="A290" s="14">
        <v>1706700</v>
      </c>
      <c r="B290" s="12">
        <f t="shared" si="146"/>
        <v>-1706.7</v>
      </c>
      <c r="C290" s="12">
        <f t="shared" si="147"/>
        <v>1.8999999999998636</v>
      </c>
      <c r="D290" s="16">
        <v>0.92044000000000004</v>
      </c>
      <c r="G290" s="23">
        <f t="shared" si="154"/>
        <v>-518.97685130840807</v>
      </c>
      <c r="H290" s="23">
        <f t="shared" si="154"/>
        <v>-518.2034888317271</v>
      </c>
      <c r="I290" s="24">
        <f t="shared" si="159"/>
        <v>1.4328500000000002</v>
      </c>
      <c r="J290" s="24">
        <f t="shared" si="160"/>
        <v>1.3956166666666665</v>
      </c>
      <c r="K290" s="24">
        <f t="shared" si="161"/>
        <v>1.3659727777777777</v>
      </c>
      <c r="L290" s="65">
        <f t="shared" si="162"/>
        <v>-2.9643888888888803E-2</v>
      </c>
      <c r="M290" s="18">
        <f t="shared" si="163"/>
        <v>-6.6877222222222477E-2</v>
      </c>
      <c r="N290" s="21"/>
      <c r="O290" s="36">
        <f t="shared" si="144"/>
        <v>0.68772170016084044</v>
      </c>
      <c r="P290" s="36">
        <f t="shared" si="149"/>
        <v>-1.8</v>
      </c>
      <c r="Q290" s="38"/>
      <c r="R290" s="36"/>
      <c r="S290" s="21"/>
      <c r="U290" s="23">
        <f t="shared" si="150"/>
        <v>-924.21878872525463</v>
      </c>
      <c r="V290" s="23">
        <f t="shared" si="151"/>
        <v>-921.89870129521125</v>
      </c>
      <c r="W290" s="24">
        <f t="shared" si="153"/>
        <v>0.56951333333333343</v>
      </c>
      <c r="X290" s="24">
        <f t="shared" si="155"/>
        <v>0.64369777777777781</v>
      </c>
      <c r="Y290" s="24">
        <f t="shared" si="156"/>
        <v>0.77099537037037047</v>
      </c>
      <c r="Z290" s="27">
        <f t="shared" si="157"/>
        <v>0.12729759259259266</v>
      </c>
      <c r="AA290" s="64">
        <f t="shared" si="158"/>
        <v>0.20148203703703704</v>
      </c>
      <c r="AC290" s="36">
        <f t="shared" si="145"/>
        <v>0.94765710769972256</v>
      </c>
      <c r="AD290" s="36">
        <f t="shared" si="152"/>
        <v>-2.16</v>
      </c>
      <c r="AE290" s="49"/>
      <c r="AF290" s="36"/>
      <c r="AG290" s="21"/>
      <c r="AI290" s="23"/>
      <c r="AJ290" s="23"/>
      <c r="AK290" s="24"/>
      <c r="AL290" s="24"/>
      <c r="AM290" s="24"/>
      <c r="AN290" s="27"/>
      <c r="AO290" s="18"/>
      <c r="AP290" s="21"/>
    </row>
    <row r="291" spans="1:42" ht="15">
      <c r="A291" s="14">
        <v>1704900</v>
      </c>
      <c r="B291" s="12">
        <f t="shared" si="146"/>
        <v>-1704.9</v>
      </c>
      <c r="C291" s="12">
        <f t="shared" si="147"/>
        <v>1.7999999999999545</v>
      </c>
      <c r="D291" s="16">
        <v>1.3456999999999999</v>
      </c>
      <c r="G291" s="23">
        <f t="shared" si="154"/>
        <v>-517.43012635504601</v>
      </c>
      <c r="H291" s="23">
        <f t="shared" si="154"/>
        <v>-516.65676387836504</v>
      </c>
      <c r="I291" s="24">
        <f t="shared" si="159"/>
        <v>1.4093</v>
      </c>
      <c r="J291" s="24">
        <f t="shared" si="160"/>
        <v>1.5510999999999999</v>
      </c>
      <c r="K291" s="24">
        <f t="shared" si="161"/>
        <v>1.4109238888888889</v>
      </c>
      <c r="L291" s="65">
        <f t="shared" si="162"/>
        <v>-0.14017611111111106</v>
      </c>
      <c r="M291" s="18">
        <f t="shared" si="163"/>
        <v>1.6238888888888692E-3</v>
      </c>
      <c r="N291" s="21"/>
      <c r="O291" s="36">
        <f t="shared" si="144"/>
        <v>0.99347275099722043</v>
      </c>
      <c r="P291" s="36">
        <f t="shared" si="149"/>
        <v>-1.8</v>
      </c>
      <c r="Q291" s="38"/>
      <c r="R291" s="36"/>
      <c r="S291" s="21"/>
      <c r="U291" s="23">
        <f t="shared" si="150"/>
        <v>-919.57861386516845</v>
      </c>
      <c r="V291" s="23">
        <f t="shared" si="151"/>
        <v>-917.25852643512508</v>
      </c>
      <c r="W291" s="24">
        <f t="shared" si="153"/>
        <v>1.0080333333333333</v>
      </c>
      <c r="X291" s="24">
        <f t="shared" si="155"/>
        <v>0.86870333333333338</v>
      </c>
      <c r="Y291" s="24">
        <f t="shared" si="156"/>
        <v>0.88852481481481482</v>
      </c>
      <c r="Z291" s="27">
        <f t="shared" si="157"/>
        <v>1.982148148148144E-2</v>
      </c>
      <c r="AA291" s="64">
        <f t="shared" si="158"/>
        <v>-0.11950851851851851</v>
      </c>
      <c r="AC291" s="36">
        <f t="shared" si="145"/>
        <v>0.93118301871367737</v>
      </c>
      <c r="AD291" s="36">
        <f t="shared" si="152"/>
        <v>-2.16</v>
      </c>
      <c r="AE291" s="49"/>
      <c r="AF291" s="36"/>
      <c r="AG291" s="21"/>
      <c r="AI291" s="23"/>
      <c r="AJ291" s="23"/>
      <c r="AK291" s="24"/>
      <c r="AL291" s="24"/>
      <c r="AM291" s="24"/>
      <c r="AN291" s="27"/>
      <c r="AO291" s="18"/>
      <c r="AP291" s="21"/>
    </row>
    <row r="292" spans="1:42" ht="15">
      <c r="A292" s="14">
        <v>1703100</v>
      </c>
      <c r="B292" s="12">
        <f t="shared" si="146"/>
        <v>-1703.1</v>
      </c>
      <c r="C292" s="12">
        <f t="shared" si="147"/>
        <v>1.8000000000001819</v>
      </c>
      <c r="D292" s="16">
        <v>1.0129999999999999</v>
      </c>
      <c r="G292" s="23">
        <f t="shared" ref="G292:H307" si="164">G291 + 1.54672495336205</f>
        <v>-515.88340140168395</v>
      </c>
      <c r="H292" s="23">
        <f t="shared" si="164"/>
        <v>-515.11003892500298</v>
      </c>
      <c r="I292" s="24">
        <f t="shared" si="159"/>
        <v>1.81115</v>
      </c>
      <c r="J292" s="24">
        <f t="shared" si="160"/>
        <v>1.7270166666666666</v>
      </c>
      <c r="K292" s="24">
        <f t="shared" si="161"/>
        <v>1.4485138888888889</v>
      </c>
      <c r="L292" s="65">
        <f t="shared" si="162"/>
        <v>-0.27850277777777777</v>
      </c>
      <c r="M292" s="18">
        <f t="shared" si="163"/>
        <v>-0.36263611111111116</v>
      </c>
      <c r="N292" s="21"/>
      <c r="O292" s="36">
        <f t="shared" si="144"/>
        <v>0.83436686042225283</v>
      </c>
      <c r="P292" s="36">
        <f t="shared" si="149"/>
        <v>-1.8</v>
      </c>
      <c r="Q292" s="38"/>
      <c r="R292" s="36"/>
      <c r="S292" s="21"/>
      <c r="U292" s="23">
        <f t="shared" si="150"/>
        <v>-914.93843900508227</v>
      </c>
      <c r="V292" s="23">
        <f t="shared" si="151"/>
        <v>-912.6183515750389</v>
      </c>
      <c r="W292" s="24">
        <f t="shared" si="153"/>
        <v>1.0285633333333333</v>
      </c>
      <c r="X292" s="24">
        <f t="shared" si="155"/>
        <v>1.0578877777777778</v>
      </c>
      <c r="Y292" s="24">
        <f t="shared" si="156"/>
        <v>0.89968888888888876</v>
      </c>
      <c r="Z292" s="27">
        <f t="shared" si="157"/>
        <v>-0.158198888888889</v>
      </c>
      <c r="AA292" s="64">
        <f t="shared" si="158"/>
        <v>-0.12887444444444451</v>
      </c>
      <c r="AC292" s="36">
        <f t="shared" si="145"/>
        <v>0.47899804632500614</v>
      </c>
      <c r="AD292" s="36">
        <f t="shared" si="152"/>
        <v>-2.16</v>
      </c>
      <c r="AE292" s="49"/>
      <c r="AF292" s="36"/>
      <c r="AG292" s="21"/>
      <c r="AI292" s="23"/>
      <c r="AJ292" s="23"/>
      <c r="AK292" s="24"/>
      <c r="AL292" s="24"/>
      <c r="AM292" s="24"/>
      <c r="AN292" s="27"/>
      <c r="AO292" s="18"/>
      <c r="AP292" s="21"/>
    </row>
    <row r="293" spans="1:42" ht="15">
      <c r="A293" s="14">
        <v>1701200</v>
      </c>
      <c r="B293" s="12">
        <f t="shared" si="146"/>
        <v>-1701.2</v>
      </c>
      <c r="C293" s="12">
        <f t="shared" si="147"/>
        <v>1.8999999999998636</v>
      </c>
      <c r="D293" s="16">
        <v>0.85636999999999996</v>
      </c>
      <c r="G293" s="23">
        <f t="shared" si="164"/>
        <v>-514.3366764483219</v>
      </c>
      <c r="H293" s="23">
        <f t="shared" si="164"/>
        <v>-513.56331397164092</v>
      </c>
      <c r="I293" s="24">
        <f t="shared" si="159"/>
        <v>1.9605999999999999</v>
      </c>
      <c r="J293" s="24">
        <f t="shared" si="160"/>
        <v>1.81565</v>
      </c>
      <c r="K293" s="24">
        <f t="shared" si="161"/>
        <v>1.4529211111111111</v>
      </c>
      <c r="L293" s="65">
        <f t="shared" si="162"/>
        <v>-0.36272888888888888</v>
      </c>
      <c r="M293" s="18">
        <f t="shared" si="163"/>
        <v>-0.50767888888888879</v>
      </c>
      <c r="N293" s="21"/>
      <c r="O293" s="36">
        <f t="shared" si="144"/>
        <v>0.28485144290095465</v>
      </c>
      <c r="P293" s="36">
        <f t="shared" si="149"/>
        <v>-1.8</v>
      </c>
      <c r="Q293" s="38"/>
      <c r="R293" s="36"/>
      <c r="S293" s="21"/>
      <c r="U293" s="23">
        <f t="shared" si="150"/>
        <v>-910.2982641449961</v>
      </c>
      <c r="V293" s="23">
        <f t="shared" si="151"/>
        <v>-907.97817671495272</v>
      </c>
      <c r="W293" s="24">
        <f t="shared" si="153"/>
        <v>1.1370666666666667</v>
      </c>
      <c r="X293" s="24">
        <f t="shared" si="155"/>
        <v>1.1417877777777778</v>
      </c>
      <c r="Y293" s="24">
        <f t="shared" si="156"/>
        <v>0.86051749999999994</v>
      </c>
      <c r="Z293" s="27">
        <f t="shared" si="157"/>
        <v>-0.28127027777777791</v>
      </c>
      <c r="AA293" s="64">
        <f t="shared" si="158"/>
        <v>-0.27654916666666673</v>
      </c>
      <c r="AC293" s="36">
        <f t="shared" si="145"/>
        <v>-0.19731543540945004</v>
      </c>
      <c r="AD293" s="36">
        <f t="shared" si="152"/>
        <v>-2.16</v>
      </c>
      <c r="AE293" s="49"/>
      <c r="AF293" s="36"/>
      <c r="AG293" s="21"/>
      <c r="AI293" s="23"/>
      <c r="AJ293" s="23"/>
      <c r="AK293" s="24"/>
      <c r="AL293" s="24"/>
      <c r="AM293" s="24"/>
      <c r="AN293" s="27"/>
      <c r="AO293" s="18"/>
      <c r="AP293" s="21"/>
    </row>
    <row r="294" spans="1:42" ht="15">
      <c r="A294" s="14">
        <v>1699300</v>
      </c>
      <c r="B294" s="12">
        <f t="shared" si="146"/>
        <v>-1699.3</v>
      </c>
      <c r="C294" s="12">
        <f t="shared" si="147"/>
        <v>1.9000000000000909</v>
      </c>
      <c r="D294" s="16">
        <v>0.96060999999999996</v>
      </c>
      <c r="G294" s="23">
        <f t="shared" si="164"/>
        <v>-512.78995149495984</v>
      </c>
      <c r="H294" s="23">
        <f t="shared" si="164"/>
        <v>-512.01658901827886</v>
      </c>
      <c r="I294" s="24">
        <f t="shared" si="159"/>
        <v>1.6752</v>
      </c>
      <c r="J294" s="24">
        <f t="shared" si="160"/>
        <v>1.6212</v>
      </c>
      <c r="K294" s="24">
        <f t="shared" si="161"/>
        <v>1.4349877777777778</v>
      </c>
      <c r="L294" s="65">
        <f t="shared" si="162"/>
        <v>-0.18621222222222222</v>
      </c>
      <c r="M294" s="18">
        <f t="shared" si="163"/>
        <v>-0.24021222222222227</v>
      </c>
      <c r="N294" s="21"/>
      <c r="O294" s="36">
        <f t="shared" si="144"/>
        <v>-0.39794913052483333</v>
      </c>
      <c r="P294" s="36">
        <f t="shared" si="149"/>
        <v>-1.8</v>
      </c>
      <c r="Q294" s="38"/>
      <c r="R294" s="36"/>
      <c r="S294" s="21"/>
      <c r="U294" s="23">
        <f t="shared" si="150"/>
        <v>-905.65808928490992</v>
      </c>
      <c r="V294" s="23">
        <f t="shared" si="151"/>
        <v>-903.33800185486655</v>
      </c>
      <c r="W294" s="24">
        <f t="shared" si="153"/>
        <v>1.2597333333333331</v>
      </c>
      <c r="X294" s="24">
        <f t="shared" si="155"/>
        <v>1.2754333333333332</v>
      </c>
      <c r="Y294" s="24">
        <f t="shared" si="156"/>
        <v>0.86611083333333339</v>
      </c>
      <c r="Z294" s="27">
        <f t="shared" si="157"/>
        <v>-0.40932249999999981</v>
      </c>
      <c r="AA294" s="64">
        <f t="shared" si="158"/>
        <v>-0.39362249999999976</v>
      </c>
      <c r="AC294" s="36">
        <f t="shared" si="145"/>
        <v>-0.78130283199902439</v>
      </c>
      <c r="AD294" s="36">
        <f t="shared" si="152"/>
        <v>-2.16</v>
      </c>
      <c r="AE294" s="49"/>
      <c r="AF294" s="36"/>
      <c r="AG294" s="21"/>
      <c r="AI294" s="23"/>
      <c r="AJ294" s="23"/>
      <c r="AK294" s="24"/>
      <c r="AL294" s="24"/>
      <c r="AM294" s="24"/>
      <c r="AN294" s="27"/>
      <c r="AO294" s="18"/>
      <c r="AP294" s="21"/>
    </row>
    <row r="295" spans="1:42" ht="15">
      <c r="A295" s="14">
        <v>1697300</v>
      </c>
      <c r="B295" s="12">
        <f t="shared" si="146"/>
        <v>-1697.3</v>
      </c>
      <c r="C295" s="12">
        <f t="shared" si="147"/>
        <v>2</v>
      </c>
      <c r="D295" s="16">
        <v>0.82833000000000001</v>
      </c>
      <c r="G295" s="23">
        <f t="shared" si="164"/>
        <v>-511.24322654159778</v>
      </c>
      <c r="H295" s="23">
        <f t="shared" si="164"/>
        <v>-510.46986406491681</v>
      </c>
      <c r="I295" s="24">
        <f t="shared" si="159"/>
        <v>1.2278</v>
      </c>
      <c r="J295" s="24">
        <f t="shared" si="160"/>
        <v>1.3764166666666666</v>
      </c>
      <c r="K295" s="24">
        <f t="shared" si="161"/>
        <v>1.4013322222222224</v>
      </c>
      <c r="L295" s="65">
        <f t="shared" si="162"/>
        <v>2.4915555555555802E-2</v>
      </c>
      <c r="M295" s="18">
        <f t="shared" si="163"/>
        <v>0.17353222222222242</v>
      </c>
      <c r="N295" s="21"/>
      <c r="O295" s="36">
        <f t="shared" si="144"/>
        <v>-0.89454488306612989</v>
      </c>
      <c r="P295" s="36">
        <f t="shared" si="149"/>
        <v>-1.8</v>
      </c>
      <c r="Q295" s="38"/>
      <c r="R295" s="36"/>
      <c r="S295" s="21"/>
      <c r="U295" s="23">
        <f t="shared" si="150"/>
        <v>-901.01791442482374</v>
      </c>
      <c r="V295" s="23">
        <f t="shared" si="151"/>
        <v>-898.69782699478037</v>
      </c>
      <c r="W295" s="24">
        <f t="shared" si="153"/>
        <v>1.4295</v>
      </c>
      <c r="X295" s="24">
        <f t="shared" si="155"/>
        <v>1.1149388888888889</v>
      </c>
      <c r="Y295" s="24">
        <f t="shared" si="156"/>
        <v>0.85021453703703698</v>
      </c>
      <c r="Z295" s="27">
        <f t="shared" si="157"/>
        <v>-0.26472435185185195</v>
      </c>
      <c r="AA295" s="64">
        <f t="shared" si="158"/>
        <v>-0.57928546296296302</v>
      </c>
      <c r="AC295" s="36">
        <f t="shared" si="145"/>
        <v>-0.99970995028248266</v>
      </c>
      <c r="AD295" s="36">
        <f t="shared" si="152"/>
        <v>-2.16</v>
      </c>
      <c r="AE295" s="49"/>
      <c r="AF295" s="36"/>
      <c r="AG295" s="21"/>
      <c r="AI295" s="23"/>
      <c r="AJ295" s="23"/>
      <c r="AK295" s="24"/>
      <c r="AL295" s="24"/>
      <c r="AM295" s="24"/>
      <c r="AN295" s="27"/>
      <c r="AO295" s="18"/>
      <c r="AP295" s="21"/>
    </row>
    <row r="296" spans="1:42" ht="15">
      <c r="A296" s="14">
        <v>1695200</v>
      </c>
      <c r="B296" s="12">
        <f t="shared" si="146"/>
        <v>-1695.2</v>
      </c>
      <c r="C296" s="12">
        <f t="shared" si="147"/>
        <v>2.0999999999999091</v>
      </c>
      <c r="D296" s="16">
        <v>0.749</v>
      </c>
      <c r="G296" s="23">
        <f t="shared" si="164"/>
        <v>-509.69650158823572</v>
      </c>
      <c r="H296" s="23">
        <f t="shared" si="164"/>
        <v>-508.92313911155475</v>
      </c>
      <c r="I296" s="24">
        <f t="shared" si="159"/>
        <v>1.2262500000000001</v>
      </c>
      <c r="J296" s="24">
        <f t="shared" si="160"/>
        <v>1.1474966666666668</v>
      </c>
      <c r="K296" s="24">
        <f t="shared" si="161"/>
        <v>1.3690211111111112</v>
      </c>
      <c r="L296" s="65">
        <f t="shared" si="162"/>
        <v>0.22152444444444441</v>
      </c>
      <c r="M296" s="18">
        <f t="shared" si="163"/>
        <v>0.14277111111111118</v>
      </c>
      <c r="N296" s="21"/>
      <c r="O296" s="36">
        <f t="shared" si="144"/>
        <v>-0.97257314306180753</v>
      </c>
      <c r="P296" s="36">
        <f t="shared" si="149"/>
        <v>-1.8</v>
      </c>
      <c r="Q296" s="38"/>
      <c r="R296" s="36"/>
      <c r="S296" s="21"/>
      <c r="U296" s="23">
        <f t="shared" si="150"/>
        <v>-896.37773956473757</v>
      </c>
      <c r="V296" s="23">
        <f t="shared" si="151"/>
        <v>-894.05765213469419</v>
      </c>
      <c r="W296" s="24">
        <f t="shared" si="153"/>
        <v>0.6555833333333333</v>
      </c>
      <c r="X296" s="24">
        <f t="shared" si="155"/>
        <v>0.79606694444444448</v>
      </c>
      <c r="Y296" s="24">
        <f t="shared" si="156"/>
        <v>0.81253231481481469</v>
      </c>
      <c r="Z296" s="27">
        <f t="shared" si="157"/>
        <v>1.6465370370370214E-2</v>
      </c>
      <c r="AA296" s="64">
        <f t="shared" si="158"/>
        <v>0.1569489814814814</v>
      </c>
      <c r="AC296" s="36">
        <f t="shared" si="145"/>
        <v>-0.75034167229026849</v>
      </c>
      <c r="AD296" s="36">
        <f t="shared" si="152"/>
        <v>-2.16</v>
      </c>
      <c r="AE296" s="49"/>
      <c r="AF296" s="36"/>
      <c r="AG296" s="21"/>
      <c r="AI296" s="23"/>
      <c r="AJ296" s="23"/>
      <c r="AK296" s="24"/>
      <c r="AL296" s="24"/>
      <c r="AM296" s="24"/>
      <c r="AN296" s="27"/>
      <c r="AO296" s="18"/>
      <c r="AP296" s="21"/>
    </row>
    <row r="297" spans="1:42" ht="15">
      <c r="A297" s="14">
        <v>1693000</v>
      </c>
      <c r="B297" s="12">
        <f t="shared" si="146"/>
        <v>-1693</v>
      </c>
      <c r="C297" s="12">
        <f t="shared" si="147"/>
        <v>2.2000000000000455</v>
      </c>
      <c r="D297" s="16">
        <v>0.94466000000000006</v>
      </c>
      <c r="G297" s="23">
        <f t="shared" si="164"/>
        <v>-508.14977663487366</v>
      </c>
      <c r="H297" s="23">
        <f t="shared" si="164"/>
        <v>-507.37641415819269</v>
      </c>
      <c r="I297" s="24">
        <f t="shared" si="159"/>
        <v>0.98843999999999999</v>
      </c>
      <c r="J297" s="24">
        <f t="shared" si="160"/>
        <v>1.1326633333333334</v>
      </c>
      <c r="K297" s="24">
        <f t="shared" si="161"/>
        <v>1.2853211111111111</v>
      </c>
      <c r="L297" s="65">
        <f t="shared" si="162"/>
        <v>0.15265777777777778</v>
      </c>
      <c r="M297" s="18">
        <f t="shared" si="163"/>
        <v>0.29688111111111115</v>
      </c>
      <c r="N297" s="21"/>
      <c r="O297" s="36">
        <f t="shared" si="144"/>
        <v>-0.59552362047237906</v>
      </c>
      <c r="P297" s="36">
        <f t="shared" si="149"/>
        <v>-1.8</v>
      </c>
      <c r="Q297" s="38"/>
      <c r="R297" s="36"/>
      <c r="S297" s="21"/>
      <c r="U297" s="23">
        <f t="shared" si="150"/>
        <v>-891.73756470465139</v>
      </c>
      <c r="V297" s="23">
        <f t="shared" si="151"/>
        <v>-889.41747727460802</v>
      </c>
      <c r="W297" s="24">
        <f t="shared" si="153"/>
        <v>0.30311750000000004</v>
      </c>
      <c r="X297" s="24">
        <f t="shared" si="155"/>
        <v>0.45419583333333335</v>
      </c>
      <c r="Y297" s="24">
        <f t="shared" si="156"/>
        <v>0.79232601851851858</v>
      </c>
      <c r="Z297" s="27">
        <f t="shared" si="157"/>
        <v>0.33813018518518523</v>
      </c>
      <c r="AA297" s="64">
        <f t="shared" si="158"/>
        <v>0.48920851851851854</v>
      </c>
      <c r="AC297" s="36">
        <f t="shared" si="145"/>
        <v>-0.14988018671462666</v>
      </c>
      <c r="AD297" s="36">
        <f t="shared" si="152"/>
        <v>-2.16</v>
      </c>
      <c r="AE297" s="49"/>
      <c r="AF297" s="36"/>
      <c r="AG297" s="21"/>
      <c r="AI297" s="23"/>
      <c r="AJ297" s="23"/>
      <c r="AK297" s="24"/>
      <c r="AL297" s="24"/>
      <c r="AM297" s="24"/>
      <c r="AN297" s="27"/>
      <c r="AO297" s="18"/>
      <c r="AP297" s="21"/>
    </row>
    <row r="298" spans="1:42" ht="15">
      <c r="A298" s="14">
        <v>1691000</v>
      </c>
      <c r="B298" s="12">
        <f t="shared" si="146"/>
        <v>-1691</v>
      </c>
      <c r="C298" s="12">
        <f t="shared" si="147"/>
        <v>2</v>
      </c>
      <c r="D298" s="16">
        <v>1.1715</v>
      </c>
      <c r="G298" s="23">
        <f t="shared" si="164"/>
        <v>-506.6030516815116</v>
      </c>
      <c r="H298" s="23">
        <f t="shared" si="164"/>
        <v>-505.82968920483063</v>
      </c>
      <c r="I298" s="24">
        <f t="shared" si="159"/>
        <v>1.1833</v>
      </c>
      <c r="J298" s="24">
        <f t="shared" si="160"/>
        <v>1.1005633333333333</v>
      </c>
      <c r="K298" s="24">
        <f t="shared" si="161"/>
        <v>1.21191</v>
      </c>
      <c r="L298" s="65">
        <f t="shared" si="162"/>
        <v>0.1113466666666667</v>
      </c>
      <c r="M298" s="18">
        <f t="shared" si="163"/>
        <v>2.8610000000000024E-2</v>
      </c>
      <c r="N298" s="21"/>
      <c r="O298" s="36">
        <f t="shared" si="144"/>
        <v>6.0178022643895317E-2</v>
      </c>
      <c r="P298" s="36">
        <f t="shared" si="149"/>
        <v>-1.8</v>
      </c>
      <c r="Q298" s="38"/>
      <c r="R298" s="36"/>
      <c r="S298" s="21"/>
      <c r="U298" s="23">
        <f t="shared" si="150"/>
        <v>-887.09738984456521</v>
      </c>
      <c r="V298" s="23">
        <f t="shared" si="151"/>
        <v>-884.77730241452184</v>
      </c>
      <c r="W298" s="24">
        <f t="shared" si="153"/>
        <v>0.40388666666666667</v>
      </c>
      <c r="X298" s="24">
        <f t="shared" si="155"/>
        <v>0.37781694444444441</v>
      </c>
      <c r="Y298" s="24">
        <f t="shared" si="156"/>
        <v>0.77269898148148142</v>
      </c>
      <c r="Z298" s="27">
        <f t="shared" si="157"/>
        <v>0.394882037037037</v>
      </c>
      <c r="AA298" s="64">
        <f t="shared" si="158"/>
        <v>0.36881231481481475</v>
      </c>
      <c r="AC298" s="36">
        <f t="shared" si="145"/>
        <v>0.52071190395749767</v>
      </c>
      <c r="AD298" s="36">
        <f t="shared" si="152"/>
        <v>-2.16</v>
      </c>
      <c r="AE298" s="49"/>
      <c r="AF298" s="36"/>
      <c r="AG298" s="21"/>
      <c r="AI298" s="23"/>
      <c r="AJ298" s="23"/>
      <c r="AK298" s="24"/>
      <c r="AL298" s="24"/>
      <c r="AM298" s="24"/>
      <c r="AN298" s="27"/>
      <c r="AO298" s="18"/>
      <c r="AP298" s="21"/>
    </row>
    <row r="299" spans="1:42" ht="15">
      <c r="A299" s="14">
        <v>1688800</v>
      </c>
      <c r="B299" s="12">
        <f t="shared" si="146"/>
        <v>-1688.8</v>
      </c>
      <c r="C299" s="12">
        <f t="shared" si="147"/>
        <v>2.2000000000000455</v>
      </c>
      <c r="D299" s="16">
        <v>1.3379000000000001</v>
      </c>
      <c r="G299" s="23">
        <f t="shared" si="164"/>
        <v>-505.05632672814954</v>
      </c>
      <c r="H299" s="23">
        <f t="shared" si="164"/>
        <v>-504.28296425146857</v>
      </c>
      <c r="I299" s="24">
        <f t="shared" si="159"/>
        <v>1.12995</v>
      </c>
      <c r="J299" s="24">
        <f t="shared" si="160"/>
        <v>1.1439166666666667</v>
      </c>
      <c r="K299" s="24">
        <f t="shared" si="161"/>
        <v>1.1566322222222221</v>
      </c>
      <c r="L299" s="65">
        <f t="shared" si="162"/>
        <v>1.2715555555555369E-2</v>
      </c>
      <c r="M299" s="18">
        <f t="shared" si="163"/>
        <v>2.6682222222222052E-2</v>
      </c>
      <c r="N299" s="21"/>
      <c r="O299" s="36">
        <f t="shared" si="144"/>
        <v>0.68772170016086609</v>
      </c>
      <c r="P299" s="36">
        <f t="shared" si="149"/>
        <v>-1.8</v>
      </c>
      <c r="Q299" s="38"/>
      <c r="R299" s="36"/>
      <c r="S299" s="21"/>
      <c r="U299" s="23">
        <f t="shared" si="150"/>
        <v>-882.45721498447904</v>
      </c>
      <c r="V299" s="23">
        <f t="shared" si="151"/>
        <v>-880.13712755443566</v>
      </c>
      <c r="W299" s="24">
        <f t="shared" si="153"/>
        <v>0.42644666666666664</v>
      </c>
      <c r="X299" s="24">
        <f t="shared" si="155"/>
        <v>0.49974222222222231</v>
      </c>
      <c r="Y299" s="24">
        <f t="shared" si="156"/>
        <v>0.74115157407407417</v>
      </c>
      <c r="Z299" s="27">
        <f t="shared" si="157"/>
        <v>0.24140935185185186</v>
      </c>
      <c r="AA299" s="64">
        <f t="shared" si="158"/>
        <v>0.31470490740740753</v>
      </c>
      <c r="AC299" s="36">
        <f t="shared" si="145"/>
        <v>0.94765710769973388</v>
      </c>
      <c r="AD299" s="36">
        <f t="shared" si="152"/>
        <v>-2.16</v>
      </c>
      <c r="AE299" s="49"/>
      <c r="AF299" s="36"/>
      <c r="AG299" s="21"/>
      <c r="AI299" s="23"/>
      <c r="AJ299" s="23"/>
      <c r="AK299" s="24"/>
      <c r="AL299" s="24"/>
      <c r="AM299" s="24"/>
      <c r="AN299" s="27"/>
      <c r="AO299" s="18"/>
      <c r="AP299" s="21"/>
    </row>
    <row r="300" spans="1:42" ht="15">
      <c r="A300" s="14">
        <v>1686700</v>
      </c>
      <c r="B300" s="12">
        <f t="shared" si="146"/>
        <v>-1686.7</v>
      </c>
      <c r="C300" s="12">
        <f t="shared" si="147"/>
        <v>2.0999999999999091</v>
      </c>
      <c r="D300" s="16">
        <v>1.0347999999999999</v>
      </c>
      <c r="G300" s="23">
        <f t="shared" si="164"/>
        <v>-503.50960177478748</v>
      </c>
      <c r="H300" s="23">
        <f t="shared" si="164"/>
        <v>-502.73623929810651</v>
      </c>
      <c r="I300" s="24">
        <f t="shared" si="159"/>
        <v>1.1185</v>
      </c>
      <c r="J300" s="24">
        <f t="shared" si="160"/>
        <v>1.1021000000000001</v>
      </c>
      <c r="K300" s="24">
        <f t="shared" si="161"/>
        <v>1.1875211111111112</v>
      </c>
      <c r="L300" s="65">
        <f t="shared" si="162"/>
        <v>8.542111111111117E-2</v>
      </c>
      <c r="M300" s="18">
        <f t="shared" si="163"/>
        <v>6.90211111111112E-2</v>
      </c>
      <c r="N300" s="21"/>
      <c r="O300" s="36">
        <f t="shared" si="144"/>
        <v>0.99347275099722443</v>
      </c>
      <c r="P300" s="36">
        <f t="shared" si="149"/>
        <v>-1.8</v>
      </c>
      <c r="Q300" s="38"/>
      <c r="R300" s="36"/>
      <c r="S300" s="21"/>
      <c r="U300" s="23">
        <f t="shared" si="150"/>
        <v>-877.81704012439286</v>
      </c>
      <c r="V300" s="23">
        <f t="shared" si="151"/>
        <v>-875.49695269434949</v>
      </c>
      <c r="W300" s="24">
        <f t="shared" si="153"/>
        <v>0.66889333333333345</v>
      </c>
      <c r="X300" s="24">
        <f t="shared" si="155"/>
        <v>0.64734888888888886</v>
      </c>
      <c r="Y300" s="24">
        <f t="shared" si="156"/>
        <v>0.68953324074074074</v>
      </c>
      <c r="Z300" s="27">
        <f t="shared" si="157"/>
        <v>4.2184351851851876E-2</v>
      </c>
      <c r="AA300" s="64">
        <f t="shared" si="158"/>
        <v>2.0639907407407287E-2</v>
      </c>
      <c r="AC300" s="36">
        <f t="shared" si="145"/>
        <v>0.93118301871365405</v>
      </c>
      <c r="AD300" s="36">
        <f t="shared" si="152"/>
        <v>-2.16</v>
      </c>
      <c r="AE300" s="49"/>
      <c r="AF300" s="36"/>
      <c r="AG300" s="21"/>
      <c r="AI300" s="23"/>
      <c r="AJ300" s="23"/>
      <c r="AK300" s="24"/>
      <c r="AL300" s="24"/>
      <c r="AM300" s="24"/>
      <c r="AN300" s="27"/>
      <c r="AO300" s="18"/>
      <c r="AP300" s="21"/>
    </row>
    <row r="301" spans="1:42" ht="15">
      <c r="A301" s="14">
        <v>1684600</v>
      </c>
      <c r="B301" s="12">
        <f t="shared" si="146"/>
        <v>-1684.6</v>
      </c>
      <c r="C301" s="12">
        <f t="shared" si="147"/>
        <v>2.1000000000001364</v>
      </c>
      <c r="D301" s="16">
        <v>1.0986</v>
      </c>
      <c r="G301" s="23">
        <f t="shared" si="164"/>
        <v>-501.96287682142543</v>
      </c>
      <c r="H301" s="23">
        <f t="shared" si="164"/>
        <v>-501.18951434474445</v>
      </c>
      <c r="I301" s="24">
        <f t="shared" si="159"/>
        <v>1.0578500000000002</v>
      </c>
      <c r="J301" s="24">
        <f t="shared" si="160"/>
        <v>1.1587500000000002</v>
      </c>
      <c r="K301" s="24">
        <f t="shared" si="161"/>
        <v>1.1873094444444443</v>
      </c>
      <c r="L301" s="65">
        <f t="shared" si="162"/>
        <v>2.8559444444444138E-2</v>
      </c>
      <c r="M301" s="18">
        <f t="shared" si="163"/>
        <v>0.12945944444444413</v>
      </c>
      <c r="N301" s="21"/>
      <c r="O301" s="36">
        <f t="shared" si="144"/>
        <v>0.83436686042223329</v>
      </c>
      <c r="P301" s="36">
        <f t="shared" si="149"/>
        <v>-1.8</v>
      </c>
      <c r="Q301" s="38"/>
      <c r="R301" s="36"/>
      <c r="S301" s="21"/>
      <c r="U301" s="23">
        <f t="shared" si="150"/>
        <v>-873.17686526430668</v>
      </c>
      <c r="V301" s="23">
        <f t="shared" si="151"/>
        <v>-870.85677783426331</v>
      </c>
      <c r="W301" s="24">
        <f t="shared" si="153"/>
        <v>0.84670666666666661</v>
      </c>
      <c r="X301" s="24">
        <f t="shared" si="155"/>
        <v>0.82534111111111119</v>
      </c>
      <c r="Y301" s="24">
        <f t="shared" si="156"/>
        <v>0.73640583333333343</v>
      </c>
      <c r="Z301" s="27">
        <f t="shared" si="157"/>
        <v>-8.8935277777777766E-2</v>
      </c>
      <c r="AA301" s="64">
        <f t="shared" si="158"/>
        <v>-0.11030083333333318</v>
      </c>
      <c r="AC301" s="36">
        <f t="shared" si="145"/>
        <v>0.47899804632497517</v>
      </c>
      <c r="AD301" s="36">
        <f t="shared" si="152"/>
        <v>-2.16</v>
      </c>
      <c r="AE301" s="49"/>
      <c r="AF301" s="36"/>
      <c r="AG301" s="21"/>
      <c r="AI301" s="23"/>
      <c r="AJ301" s="23"/>
      <c r="AK301" s="24"/>
      <c r="AL301" s="24"/>
      <c r="AM301" s="24"/>
      <c r="AN301" s="27"/>
      <c r="AO301" s="18"/>
      <c r="AP301" s="21"/>
    </row>
    <row r="302" spans="1:42" ht="15">
      <c r="A302" s="14">
        <v>1682500</v>
      </c>
      <c r="B302" s="12">
        <f t="shared" si="146"/>
        <v>-1682.5</v>
      </c>
      <c r="C302" s="12">
        <f t="shared" si="147"/>
        <v>2.0999999999999091</v>
      </c>
      <c r="D302" s="16">
        <v>0.88139000000000001</v>
      </c>
      <c r="G302" s="23">
        <f t="shared" si="164"/>
        <v>-500.41615186806337</v>
      </c>
      <c r="H302" s="23">
        <f t="shared" si="164"/>
        <v>-499.64278939138239</v>
      </c>
      <c r="I302" s="24">
        <f t="shared" si="159"/>
        <v>1.2999000000000001</v>
      </c>
      <c r="J302" s="24">
        <f t="shared" si="160"/>
        <v>1.1784833333333333</v>
      </c>
      <c r="K302" s="24">
        <f t="shared" si="161"/>
        <v>1.2142605555555557</v>
      </c>
      <c r="L302" s="65">
        <f t="shared" si="162"/>
        <v>3.5777222222222349E-2</v>
      </c>
      <c r="M302" s="18">
        <f t="shared" si="163"/>
        <v>-8.5639444444444379E-2</v>
      </c>
      <c r="N302" s="21"/>
      <c r="O302" s="36">
        <f t="shared" si="144"/>
        <v>0.28485144290092079</v>
      </c>
      <c r="P302" s="36">
        <f t="shared" si="149"/>
        <v>-1.8</v>
      </c>
      <c r="Q302" s="38"/>
      <c r="R302" s="36"/>
      <c r="S302" s="21"/>
      <c r="U302" s="23">
        <f t="shared" si="150"/>
        <v>-868.53669040422051</v>
      </c>
      <c r="V302" s="23">
        <f t="shared" si="151"/>
        <v>-866.21660297417714</v>
      </c>
      <c r="W302" s="24">
        <f t="shared" si="153"/>
        <v>0.9604233333333333</v>
      </c>
      <c r="X302" s="24">
        <f t="shared" si="155"/>
        <v>0.9276455555555555</v>
      </c>
      <c r="Y302" s="24">
        <f t="shared" si="156"/>
        <v>0.82326314814814816</v>
      </c>
      <c r="Z302" s="27">
        <f t="shared" si="157"/>
        <v>-0.10438240740740734</v>
      </c>
      <c r="AA302" s="64">
        <f t="shared" si="158"/>
        <v>-0.13716018518518514</v>
      </c>
      <c r="AC302" s="36">
        <f t="shared" si="145"/>
        <v>-0.19731543540948462</v>
      </c>
      <c r="AD302" s="36">
        <f t="shared" si="152"/>
        <v>-2.16</v>
      </c>
      <c r="AE302" s="49"/>
      <c r="AF302" s="36"/>
      <c r="AG302" s="21"/>
      <c r="AI302" s="23"/>
      <c r="AJ302" s="23"/>
      <c r="AK302" s="24"/>
      <c r="AL302" s="24"/>
      <c r="AM302" s="24"/>
      <c r="AN302" s="27"/>
      <c r="AO302" s="18"/>
      <c r="AP302" s="21"/>
    </row>
    <row r="303" spans="1:42" ht="15">
      <c r="A303" s="14">
        <v>1680400</v>
      </c>
      <c r="B303" s="12">
        <f t="shared" si="146"/>
        <v>-1680.4</v>
      </c>
      <c r="C303" s="12">
        <f t="shared" si="147"/>
        <v>2.0999999999999091</v>
      </c>
      <c r="D303" s="16">
        <v>0.76398999999999995</v>
      </c>
      <c r="G303" s="23">
        <f t="shared" si="164"/>
        <v>-498.86942691470131</v>
      </c>
      <c r="H303" s="23">
        <f t="shared" si="164"/>
        <v>-498.09606443802033</v>
      </c>
      <c r="I303" s="24">
        <f t="shared" si="159"/>
        <v>1.1777</v>
      </c>
      <c r="J303" s="24">
        <f t="shared" si="160"/>
        <v>1.3277999999999999</v>
      </c>
      <c r="K303" s="24">
        <f t="shared" si="161"/>
        <v>1.2608550000000001</v>
      </c>
      <c r="L303" s="65">
        <f t="shared" si="162"/>
        <v>-6.694499999999981E-2</v>
      </c>
      <c r="M303" s="18">
        <f t="shared" si="163"/>
        <v>8.315500000000009E-2</v>
      </c>
      <c r="N303" s="21"/>
      <c r="O303" s="36">
        <f t="shared" si="144"/>
        <v>-0.39794913052486569</v>
      </c>
      <c r="P303" s="36">
        <f t="shared" si="149"/>
        <v>-1.8</v>
      </c>
      <c r="Q303" s="38"/>
      <c r="R303" s="36"/>
      <c r="S303" s="21"/>
      <c r="U303" s="23">
        <f t="shared" si="150"/>
        <v>-863.89651554413433</v>
      </c>
      <c r="V303" s="23">
        <f t="shared" si="151"/>
        <v>-861.57642811409096</v>
      </c>
      <c r="W303" s="24">
        <f t="shared" si="153"/>
        <v>0.97580666666666671</v>
      </c>
      <c r="X303" s="24">
        <f t="shared" si="155"/>
        <v>0.96705500000000011</v>
      </c>
      <c r="Y303" s="24">
        <f t="shared" si="156"/>
        <v>0.89032574074074078</v>
      </c>
      <c r="Z303" s="27">
        <f t="shared" si="157"/>
        <v>-7.672925925925933E-2</v>
      </c>
      <c r="AA303" s="64">
        <f t="shared" si="158"/>
        <v>-8.5480925925925932E-2</v>
      </c>
      <c r="AC303" s="36">
        <f t="shared" si="145"/>
        <v>-0.78130283199904638</v>
      </c>
      <c r="AD303" s="36">
        <f t="shared" si="152"/>
        <v>-2.16</v>
      </c>
      <c r="AE303" s="49"/>
      <c r="AF303" s="36"/>
      <c r="AG303" s="21"/>
      <c r="AI303" s="23"/>
      <c r="AJ303" s="23"/>
      <c r="AK303" s="24"/>
      <c r="AL303" s="24"/>
      <c r="AM303" s="24"/>
      <c r="AN303" s="27"/>
      <c r="AO303" s="18"/>
      <c r="AP303" s="21"/>
    </row>
    <row r="304" spans="1:42" ht="15">
      <c r="A304" s="14">
        <v>1678200</v>
      </c>
      <c r="B304" s="12">
        <f t="shared" si="146"/>
        <v>-1678.2</v>
      </c>
      <c r="C304" s="12">
        <f t="shared" si="147"/>
        <v>2.2000000000000455</v>
      </c>
      <c r="D304" s="16">
        <v>0.86763999999999997</v>
      </c>
      <c r="G304" s="23">
        <f t="shared" si="164"/>
        <v>-497.32270196133925</v>
      </c>
      <c r="H304" s="23">
        <f t="shared" si="164"/>
        <v>-496.54933948465828</v>
      </c>
      <c r="I304" s="24">
        <f t="shared" si="159"/>
        <v>1.5058</v>
      </c>
      <c r="J304" s="24">
        <f t="shared" si="160"/>
        <v>1.3026150000000001</v>
      </c>
      <c r="K304" s="24">
        <f t="shared" si="161"/>
        <v>1.3138716666666665</v>
      </c>
      <c r="L304" s="65">
        <f t="shared" si="162"/>
        <v>1.1256666666666471E-2</v>
      </c>
      <c r="M304" s="18">
        <f t="shared" si="163"/>
        <v>-0.19192833333333348</v>
      </c>
      <c r="N304" s="21"/>
      <c r="O304" s="36">
        <f t="shared" si="144"/>
        <v>-0.89454488306614566</v>
      </c>
      <c r="P304" s="36">
        <f t="shared" si="149"/>
        <v>-1.8</v>
      </c>
      <c r="Q304" s="38"/>
      <c r="R304" s="36"/>
      <c r="S304" s="21"/>
      <c r="U304" s="23">
        <f t="shared" si="150"/>
        <v>-859.25634068404815</v>
      </c>
      <c r="V304" s="23">
        <f t="shared" si="151"/>
        <v>-856.93625325400478</v>
      </c>
      <c r="W304" s="24">
        <f t="shared" si="153"/>
        <v>0.9649350000000001</v>
      </c>
      <c r="X304" s="24">
        <f t="shared" si="155"/>
        <v>1.0060594444444444</v>
      </c>
      <c r="Y304" s="24">
        <f t="shared" si="156"/>
        <v>0.95336685185185188</v>
      </c>
      <c r="Z304" s="27">
        <f t="shared" si="157"/>
        <v>-5.2692592592592513E-2</v>
      </c>
      <c r="AA304" s="64">
        <f t="shared" si="158"/>
        <v>-1.1568148148148216E-2</v>
      </c>
      <c r="AC304" s="36">
        <f t="shared" si="145"/>
        <v>-0.99970995028248189</v>
      </c>
      <c r="AD304" s="36">
        <f t="shared" si="152"/>
        <v>-2.16</v>
      </c>
      <c r="AE304" s="49"/>
      <c r="AF304" s="36"/>
      <c r="AG304" s="21"/>
      <c r="AI304" s="23"/>
      <c r="AJ304" s="23"/>
      <c r="AK304" s="24"/>
      <c r="AL304" s="24"/>
      <c r="AM304" s="24"/>
      <c r="AN304" s="27"/>
      <c r="AO304" s="18"/>
      <c r="AP304" s="21"/>
    </row>
    <row r="305" spans="1:42" ht="15">
      <c r="A305" s="14">
        <v>1676200</v>
      </c>
      <c r="B305" s="12">
        <f t="shared" si="146"/>
        <v>-1676.2</v>
      </c>
      <c r="C305" s="12">
        <f t="shared" si="147"/>
        <v>2</v>
      </c>
      <c r="D305" s="16">
        <v>0.97363999999999995</v>
      </c>
      <c r="G305" s="23">
        <f t="shared" si="164"/>
        <v>-495.77597700797719</v>
      </c>
      <c r="H305" s="23">
        <f t="shared" si="164"/>
        <v>-495.00261453129622</v>
      </c>
      <c r="I305" s="24">
        <f t="shared" si="159"/>
        <v>1.224345</v>
      </c>
      <c r="J305" s="24">
        <f t="shared" si="160"/>
        <v>1.3203816666666668</v>
      </c>
      <c r="K305" s="24">
        <f t="shared" si="161"/>
        <v>1.3089716666666666</v>
      </c>
      <c r="L305" s="65">
        <f t="shared" si="162"/>
        <v>-1.1410000000000142E-2</v>
      </c>
      <c r="M305" s="18">
        <f t="shared" si="163"/>
        <v>8.4626666666666628E-2</v>
      </c>
      <c r="N305" s="21"/>
      <c r="O305" s="36">
        <f t="shared" si="144"/>
        <v>-0.97257314306179266</v>
      </c>
      <c r="P305" s="36">
        <f t="shared" si="149"/>
        <v>-1.8</v>
      </c>
      <c r="Q305" s="38"/>
      <c r="R305" s="36"/>
      <c r="S305" s="21"/>
      <c r="U305" s="23">
        <f t="shared" si="150"/>
        <v>-854.61616582396198</v>
      </c>
      <c r="V305" s="23">
        <f t="shared" si="151"/>
        <v>-852.29607839391861</v>
      </c>
      <c r="W305" s="24">
        <f t="shared" si="153"/>
        <v>1.0774366666666666</v>
      </c>
      <c r="X305" s="24">
        <f t="shared" si="155"/>
        <v>1.0424016666666667</v>
      </c>
      <c r="Y305" s="24">
        <f t="shared" si="156"/>
        <v>0.99767388888888897</v>
      </c>
      <c r="Z305" s="27">
        <f t="shared" si="157"/>
        <v>-4.47277777777777E-2</v>
      </c>
      <c r="AA305" s="64">
        <f t="shared" si="158"/>
        <v>-7.9762777777777627E-2</v>
      </c>
      <c r="AC305" s="36">
        <f t="shared" si="145"/>
        <v>-0.75034167229022641</v>
      </c>
      <c r="AD305" s="36">
        <f t="shared" si="152"/>
        <v>-2.16</v>
      </c>
      <c r="AE305" s="49"/>
      <c r="AF305" s="36"/>
      <c r="AG305" s="21"/>
      <c r="AI305" s="23"/>
      <c r="AJ305" s="23"/>
      <c r="AK305" s="24"/>
      <c r="AL305" s="24"/>
      <c r="AM305" s="24"/>
      <c r="AN305" s="27"/>
      <c r="AO305" s="18"/>
      <c r="AP305" s="21"/>
    </row>
    <row r="306" spans="1:42" ht="15">
      <c r="A306" s="14">
        <v>1674000</v>
      </c>
      <c r="B306" s="12">
        <f t="shared" si="146"/>
        <v>-1674</v>
      </c>
      <c r="C306" s="12">
        <f t="shared" si="147"/>
        <v>2.2000000000000455</v>
      </c>
      <c r="D306" s="16">
        <v>1.0553999999999999</v>
      </c>
      <c r="G306" s="23">
        <f t="shared" si="164"/>
        <v>-494.22925205461513</v>
      </c>
      <c r="H306" s="23">
        <f t="shared" si="164"/>
        <v>-493.45588957793416</v>
      </c>
      <c r="I306" s="24">
        <f t="shared" si="159"/>
        <v>1.2310000000000001</v>
      </c>
      <c r="J306" s="24">
        <f t="shared" si="160"/>
        <v>1.352665</v>
      </c>
      <c r="K306" s="24">
        <f t="shared" si="161"/>
        <v>1.3104772222222225</v>
      </c>
      <c r="L306" s="65">
        <f t="shared" si="162"/>
        <v>-4.2187777777777491E-2</v>
      </c>
      <c r="M306" s="18">
        <f t="shared" si="163"/>
        <v>7.9477222222222421E-2</v>
      </c>
      <c r="N306" s="21"/>
      <c r="O306" s="36">
        <f t="shared" si="144"/>
        <v>-0.59552362047235063</v>
      </c>
      <c r="P306" s="36">
        <f t="shared" si="149"/>
        <v>-1.8</v>
      </c>
      <c r="Q306" s="38"/>
      <c r="R306" s="36"/>
      <c r="S306" s="21"/>
      <c r="U306" s="23">
        <f t="shared" si="150"/>
        <v>-849.9759909638758</v>
      </c>
      <c r="V306" s="23">
        <f t="shared" si="151"/>
        <v>-847.65590353383243</v>
      </c>
      <c r="W306" s="24">
        <f t="shared" si="153"/>
        <v>1.0848333333333333</v>
      </c>
      <c r="X306" s="24">
        <f t="shared" si="155"/>
        <v>1.0565733333333334</v>
      </c>
      <c r="Y306" s="24">
        <f t="shared" si="156"/>
        <v>1.0126681481481483</v>
      </c>
      <c r="Z306" s="27">
        <f t="shared" si="157"/>
        <v>-4.3905185185185047E-2</v>
      </c>
      <c r="AA306" s="64">
        <f t="shared" si="158"/>
        <v>-7.2165185185184999E-2</v>
      </c>
      <c r="AC306" s="36">
        <f t="shared" si="145"/>
        <v>-0.14988018671459177</v>
      </c>
      <c r="AD306" s="36">
        <f t="shared" si="152"/>
        <v>-2.16</v>
      </c>
      <c r="AE306" s="49"/>
      <c r="AF306" s="36"/>
      <c r="AG306" s="21"/>
      <c r="AI306" s="23"/>
      <c r="AJ306" s="23"/>
      <c r="AK306" s="24"/>
      <c r="AL306" s="24"/>
      <c r="AM306" s="24"/>
      <c r="AN306" s="27"/>
      <c r="AO306" s="18"/>
      <c r="AP306" s="21"/>
    </row>
    <row r="307" spans="1:42" ht="15">
      <c r="A307" s="14">
        <v>1671900</v>
      </c>
      <c r="B307" s="12">
        <f t="shared" si="146"/>
        <v>-1671.9</v>
      </c>
      <c r="C307" s="12">
        <f t="shared" si="147"/>
        <v>2.0999999999999091</v>
      </c>
      <c r="D307" s="16">
        <v>1.2295</v>
      </c>
      <c r="G307" s="23">
        <f t="shared" si="164"/>
        <v>-492.68252710125307</v>
      </c>
      <c r="H307" s="23">
        <f t="shared" si="164"/>
        <v>-491.9091646245721</v>
      </c>
      <c r="I307" s="24">
        <f t="shared" si="159"/>
        <v>1.6026500000000001</v>
      </c>
      <c r="J307" s="24">
        <f t="shared" si="160"/>
        <v>1.4802500000000001</v>
      </c>
      <c r="K307" s="24">
        <f t="shared" si="161"/>
        <v>1.2919994444444445</v>
      </c>
      <c r="L307" s="65">
        <f t="shared" si="162"/>
        <v>-0.18825055555555559</v>
      </c>
      <c r="M307" s="18">
        <f t="shared" si="163"/>
        <v>-0.31065055555555565</v>
      </c>
      <c r="N307" s="21"/>
      <c r="O307" s="36">
        <f t="shared" si="144"/>
        <v>6.0178022643930532E-2</v>
      </c>
      <c r="P307" s="36">
        <f t="shared" si="149"/>
        <v>-1.8</v>
      </c>
      <c r="Q307" s="38"/>
      <c r="R307" s="36"/>
      <c r="S307" s="21"/>
      <c r="U307" s="23">
        <f t="shared" si="150"/>
        <v>-845.33581610378963</v>
      </c>
      <c r="V307" s="23">
        <f t="shared" si="151"/>
        <v>-843.01572867374625</v>
      </c>
      <c r="W307" s="24">
        <f t="shared" si="153"/>
        <v>1.00745</v>
      </c>
      <c r="X307" s="24">
        <f t="shared" si="155"/>
        <v>1.0286999999999999</v>
      </c>
      <c r="Y307" s="24">
        <f t="shared" si="156"/>
        <v>1.00922</v>
      </c>
      <c r="Z307" s="27">
        <f t="shared" si="157"/>
        <v>-1.9479999999999942E-2</v>
      </c>
      <c r="AA307" s="64">
        <f t="shared" si="158"/>
        <v>1.7700000000000493E-3</v>
      </c>
      <c r="AC307" s="36">
        <f t="shared" si="145"/>
        <v>0.52071190395755196</v>
      </c>
      <c r="AD307" s="36">
        <f t="shared" si="152"/>
        <v>-2.16</v>
      </c>
      <c r="AE307" s="49"/>
      <c r="AF307" s="36"/>
      <c r="AG307" s="21"/>
      <c r="AI307" s="23"/>
      <c r="AJ307" s="23"/>
      <c r="AK307" s="24"/>
      <c r="AL307" s="24"/>
      <c r="AM307" s="24"/>
      <c r="AN307" s="27"/>
      <c r="AO307" s="18"/>
      <c r="AP307" s="21"/>
    </row>
    <row r="308" spans="1:42" ht="15">
      <c r="A308" s="14">
        <v>1669900</v>
      </c>
      <c r="B308" s="12">
        <f t="shared" si="146"/>
        <v>-1669.9</v>
      </c>
      <c r="C308" s="12">
        <f t="shared" si="147"/>
        <v>2</v>
      </c>
      <c r="D308" s="16">
        <v>1.1154999999999999</v>
      </c>
      <c r="G308" s="23">
        <f t="shared" ref="G308:H323" si="165">G307 + 1.54672495336205</f>
        <v>-491.13580214789101</v>
      </c>
      <c r="H308" s="23">
        <f t="shared" si="165"/>
        <v>-490.36243967121004</v>
      </c>
      <c r="I308" s="24">
        <f t="shared" si="159"/>
        <v>1.6071</v>
      </c>
      <c r="J308" s="24">
        <f t="shared" si="160"/>
        <v>1.42805</v>
      </c>
      <c r="K308" s="24">
        <f t="shared" si="161"/>
        <v>1.2733661111111112</v>
      </c>
      <c r="L308" s="65">
        <f t="shared" si="162"/>
        <v>-0.15468388888888884</v>
      </c>
      <c r="M308" s="18">
        <f t="shared" si="163"/>
        <v>-0.33373388888888877</v>
      </c>
      <c r="N308" s="21"/>
      <c r="O308" s="36">
        <f t="shared" si="144"/>
        <v>0.68772170016089162</v>
      </c>
      <c r="P308" s="36">
        <f t="shared" si="149"/>
        <v>-1.8</v>
      </c>
      <c r="Q308" s="38"/>
      <c r="R308" s="36"/>
      <c r="S308" s="21"/>
      <c r="U308" s="23">
        <f t="shared" si="150"/>
        <v>-840.69564124370345</v>
      </c>
      <c r="V308" s="23">
        <f t="shared" si="151"/>
        <v>-838.37555381366008</v>
      </c>
      <c r="W308" s="24">
        <f t="shared" si="153"/>
        <v>0.99381666666666668</v>
      </c>
      <c r="X308" s="24">
        <f t="shared" si="155"/>
        <v>1.0229744444444444</v>
      </c>
      <c r="Y308" s="24">
        <f t="shared" si="156"/>
        <v>1.0391525925925926</v>
      </c>
      <c r="Z308" s="27">
        <f t="shared" si="157"/>
        <v>1.6178148148148219E-2</v>
      </c>
      <c r="AA308" s="64">
        <f t="shared" si="158"/>
        <v>4.5335925925925946E-2</v>
      </c>
      <c r="AC308" s="36">
        <f t="shared" si="145"/>
        <v>0.94765710769974509</v>
      </c>
      <c r="AD308" s="36">
        <f t="shared" si="152"/>
        <v>-2.16</v>
      </c>
      <c r="AE308" s="49"/>
      <c r="AF308" s="36"/>
      <c r="AG308" s="21"/>
      <c r="AI308" s="23"/>
      <c r="AJ308" s="23"/>
      <c r="AK308" s="24"/>
      <c r="AL308" s="24"/>
      <c r="AM308" s="24"/>
      <c r="AN308" s="27"/>
      <c r="AO308" s="18"/>
      <c r="AP308" s="21"/>
    </row>
    <row r="309" spans="1:42" ht="15">
      <c r="A309" s="14">
        <v>1667700</v>
      </c>
      <c r="B309" s="12">
        <f t="shared" si="146"/>
        <v>-1667.7</v>
      </c>
      <c r="C309" s="12">
        <f t="shared" si="147"/>
        <v>2.2000000000000455</v>
      </c>
      <c r="D309" s="16">
        <v>1.1991000000000001</v>
      </c>
      <c r="G309" s="23">
        <f t="shared" si="165"/>
        <v>-489.58907719452895</v>
      </c>
      <c r="H309" s="23">
        <f t="shared" si="165"/>
        <v>-488.81571471784798</v>
      </c>
      <c r="I309" s="24">
        <f t="shared" si="159"/>
        <v>1.0744</v>
      </c>
      <c r="J309" s="24">
        <f t="shared" si="160"/>
        <v>1.2509666666666666</v>
      </c>
      <c r="K309" s="24">
        <f t="shared" si="161"/>
        <v>1.2237772222222221</v>
      </c>
      <c r="L309" s="65">
        <f t="shared" si="162"/>
        <v>-2.7189444444444488E-2</v>
      </c>
      <c r="M309" s="18">
        <f t="shared" si="163"/>
        <v>0.14937722222222205</v>
      </c>
      <c r="N309" s="21"/>
      <c r="O309" s="36">
        <f t="shared" si="144"/>
        <v>0.99347275099723176</v>
      </c>
      <c r="P309" s="36">
        <f t="shared" si="149"/>
        <v>-1.8</v>
      </c>
      <c r="Q309" s="38"/>
      <c r="R309" s="36"/>
      <c r="S309" s="21"/>
      <c r="U309" s="23">
        <f t="shared" si="150"/>
        <v>-836.05546638361727</v>
      </c>
      <c r="V309" s="23">
        <f t="shared" si="151"/>
        <v>-833.7353789535739</v>
      </c>
      <c r="W309" s="24">
        <f t="shared" si="153"/>
        <v>1.0676566666666667</v>
      </c>
      <c r="X309" s="24">
        <f t="shared" si="155"/>
        <v>1.0143761111111111</v>
      </c>
      <c r="Y309" s="24">
        <f t="shared" si="156"/>
        <v>1.0716190740740741</v>
      </c>
      <c r="Z309" s="27">
        <f t="shared" si="157"/>
        <v>5.724296296296294E-2</v>
      </c>
      <c r="AA309" s="64">
        <f t="shared" si="158"/>
        <v>3.9624074074073867E-3</v>
      </c>
      <c r="AC309" s="36">
        <f t="shared" si="145"/>
        <v>0.93118301871363607</v>
      </c>
      <c r="AD309" s="36">
        <f t="shared" si="152"/>
        <v>-2.16</v>
      </c>
      <c r="AE309" s="49"/>
      <c r="AF309" s="36"/>
      <c r="AG309" s="21"/>
      <c r="AI309" s="23"/>
      <c r="AJ309" s="23"/>
      <c r="AK309" s="24"/>
      <c r="AL309" s="24"/>
      <c r="AM309" s="24"/>
      <c r="AN309" s="27"/>
      <c r="AO309" s="18"/>
      <c r="AP309" s="21"/>
    </row>
    <row r="310" spans="1:42" ht="15">
      <c r="A310" s="14">
        <v>1665600</v>
      </c>
      <c r="B310" s="12">
        <f t="shared" si="146"/>
        <v>-1665.6</v>
      </c>
      <c r="C310" s="12">
        <f t="shared" si="147"/>
        <v>2.1000000000001364</v>
      </c>
      <c r="D310" s="16">
        <v>1.0746</v>
      </c>
      <c r="G310" s="23">
        <f t="shared" si="165"/>
        <v>-488.0423522411669</v>
      </c>
      <c r="H310" s="23">
        <f t="shared" si="165"/>
        <v>-487.26898976448592</v>
      </c>
      <c r="I310" s="24">
        <f t="shared" si="159"/>
        <v>1.0713999999999999</v>
      </c>
      <c r="J310" s="24">
        <f t="shared" si="160"/>
        <v>1.0931333333333333</v>
      </c>
      <c r="K310" s="24">
        <f t="shared" si="161"/>
        <v>1.1861211111111112</v>
      </c>
      <c r="L310" s="65">
        <f t="shared" si="162"/>
        <v>9.2987777777777891E-2</v>
      </c>
      <c r="M310" s="18">
        <f t="shared" si="163"/>
        <v>0.11472111111111127</v>
      </c>
      <c r="N310" s="21"/>
      <c r="O310" s="36">
        <f t="shared" si="144"/>
        <v>0.83436686042221386</v>
      </c>
      <c r="P310" s="36">
        <f t="shared" si="149"/>
        <v>-1.8</v>
      </c>
      <c r="Q310" s="38"/>
      <c r="R310" s="36"/>
      <c r="S310" s="21"/>
      <c r="U310" s="23">
        <f t="shared" si="150"/>
        <v>-831.4152915235311</v>
      </c>
      <c r="V310" s="23">
        <f t="shared" si="151"/>
        <v>-829.09520409348772</v>
      </c>
      <c r="W310" s="24">
        <f t="shared" si="153"/>
        <v>0.98165500000000006</v>
      </c>
      <c r="X310" s="24">
        <f t="shared" si="155"/>
        <v>0.99290055555555556</v>
      </c>
      <c r="Y310" s="24">
        <f t="shared" si="156"/>
        <v>1.0792579629629628</v>
      </c>
      <c r="Z310" s="27">
        <f t="shared" si="157"/>
        <v>8.6357407407407272E-2</v>
      </c>
      <c r="AA310" s="64">
        <f t="shared" si="158"/>
        <v>9.760296296296278E-2</v>
      </c>
      <c r="AC310" s="36">
        <f t="shared" si="145"/>
        <v>0.47899804632490678</v>
      </c>
      <c r="AD310" s="36">
        <f t="shared" si="152"/>
        <v>-2.16</v>
      </c>
      <c r="AE310" s="49"/>
      <c r="AF310" s="36"/>
      <c r="AG310" s="21"/>
      <c r="AI310" s="23"/>
      <c r="AJ310" s="23"/>
      <c r="AK310" s="24"/>
      <c r="AL310" s="24"/>
      <c r="AM310" s="24"/>
      <c r="AN310" s="27"/>
      <c r="AO310" s="18"/>
      <c r="AP310" s="21"/>
    </row>
    <row r="311" spans="1:42" ht="15">
      <c r="A311" s="14">
        <v>1663400</v>
      </c>
      <c r="B311" s="12">
        <f t="shared" si="146"/>
        <v>-1663.4</v>
      </c>
      <c r="C311" s="12">
        <f t="shared" si="147"/>
        <v>2.1999999999998181</v>
      </c>
      <c r="D311" s="16">
        <v>0.74275000000000002</v>
      </c>
      <c r="G311" s="23">
        <f t="shared" si="165"/>
        <v>-486.49562728780484</v>
      </c>
      <c r="H311" s="23">
        <f t="shared" si="165"/>
        <v>-485.72226481112386</v>
      </c>
      <c r="I311" s="24">
        <f t="shared" si="159"/>
        <v>1.1335999999999999</v>
      </c>
      <c r="J311" s="24">
        <f t="shared" si="160"/>
        <v>1.0716666666666665</v>
      </c>
      <c r="K311" s="24">
        <f t="shared" si="161"/>
        <v>1.1430199999999999</v>
      </c>
      <c r="L311" s="65">
        <f t="shared" si="162"/>
        <v>7.135333333333338E-2</v>
      </c>
      <c r="M311" s="18">
        <f t="shared" si="163"/>
        <v>9.4199999999999839E-3</v>
      </c>
      <c r="N311" s="21"/>
      <c r="O311" s="36">
        <f t="shared" si="144"/>
        <v>0.28485144290088699</v>
      </c>
      <c r="P311" s="36">
        <f t="shared" si="149"/>
        <v>-1.8</v>
      </c>
      <c r="Q311" s="38"/>
      <c r="R311" s="36"/>
      <c r="S311" s="21"/>
      <c r="U311" s="23">
        <f t="shared" si="150"/>
        <v>-826.77511666344492</v>
      </c>
      <c r="V311" s="23">
        <f t="shared" si="151"/>
        <v>-824.45502923340155</v>
      </c>
      <c r="W311" s="24">
        <f t="shared" si="153"/>
        <v>0.92939000000000005</v>
      </c>
      <c r="X311" s="24">
        <f t="shared" si="155"/>
        <v>1.0520816666666668</v>
      </c>
      <c r="Y311" s="24">
        <f t="shared" si="156"/>
        <v>1.0730764814814813</v>
      </c>
      <c r="Z311" s="27">
        <f t="shared" si="157"/>
        <v>2.0994814814814466E-2</v>
      </c>
      <c r="AA311" s="64">
        <f t="shared" si="158"/>
        <v>0.14368648148148122</v>
      </c>
      <c r="AC311" s="36">
        <f t="shared" si="145"/>
        <v>-0.19731543540953314</v>
      </c>
      <c r="AD311" s="36">
        <f t="shared" si="152"/>
        <v>-2.16</v>
      </c>
      <c r="AE311" s="49"/>
      <c r="AF311" s="36"/>
      <c r="AG311" s="21"/>
      <c r="AI311" s="23"/>
      <c r="AJ311" s="23"/>
      <c r="AK311" s="24"/>
      <c r="AL311" s="24"/>
      <c r="AM311" s="24"/>
      <c r="AN311" s="27"/>
      <c r="AO311" s="18"/>
      <c r="AP311" s="21"/>
    </row>
    <row r="312" spans="1:42" ht="15">
      <c r="A312" s="14">
        <v>1661400</v>
      </c>
      <c r="B312" s="12">
        <f t="shared" si="146"/>
        <v>-1661.4</v>
      </c>
      <c r="C312" s="12">
        <f t="shared" si="147"/>
        <v>2</v>
      </c>
      <c r="D312" s="16">
        <v>0.79917000000000005</v>
      </c>
      <c r="G312" s="23">
        <f t="shared" si="165"/>
        <v>-484.94890233444278</v>
      </c>
      <c r="H312" s="23">
        <f t="shared" si="165"/>
        <v>-484.17553985776181</v>
      </c>
      <c r="I312" s="24">
        <f t="shared" si="159"/>
        <v>1.01</v>
      </c>
      <c r="J312" s="24">
        <f t="shared" si="160"/>
        <v>1.0677000000000001</v>
      </c>
      <c r="K312" s="24">
        <f t="shared" si="161"/>
        <v>1.075482222222222</v>
      </c>
      <c r="L312" s="65">
        <f t="shared" si="162"/>
        <v>7.7822222222219128E-3</v>
      </c>
      <c r="M312" s="18">
        <f t="shared" si="163"/>
        <v>6.5482222222221997E-2</v>
      </c>
      <c r="N312" s="21"/>
      <c r="O312" s="36">
        <f t="shared" si="144"/>
        <v>-0.39794913052492409</v>
      </c>
      <c r="P312" s="36">
        <f t="shared" si="149"/>
        <v>-1.8</v>
      </c>
      <c r="Q312" s="38"/>
      <c r="R312" s="36"/>
      <c r="S312" s="21"/>
      <c r="U312" s="23">
        <f t="shared" si="150"/>
        <v>-822.13494180335874</v>
      </c>
      <c r="V312" s="23">
        <f t="shared" si="151"/>
        <v>-819.81485437331537</v>
      </c>
      <c r="W312" s="24">
        <f t="shared" si="153"/>
        <v>1.2451999999999999</v>
      </c>
      <c r="X312" s="24">
        <f t="shared" si="155"/>
        <v>1.1439077777777777</v>
      </c>
      <c r="Y312" s="24">
        <f t="shared" si="156"/>
        <v>1.0556872222222222</v>
      </c>
      <c r="Z312" s="27">
        <f t="shared" si="157"/>
        <v>-8.8220555555555524E-2</v>
      </c>
      <c r="AA312" s="64">
        <f t="shared" si="158"/>
        <v>-0.18951277777777764</v>
      </c>
      <c r="AC312" s="36">
        <f t="shared" si="145"/>
        <v>-0.78130283199907735</v>
      </c>
      <c r="AD312" s="36">
        <f t="shared" si="152"/>
        <v>-2.16</v>
      </c>
      <c r="AE312" s="49"/>
      <c r="AF312" s="36"/>
      <c r="AG312" s="21"/>
      <c r="AI312" s="23"/>
      <c r="AJ312" s="23"/>
      <c r="AK312" s="24"/>
      <c r="AL312" s="24"/>
      <c r="AM312" s="24"/>
      <c r="AN312" s="27"/>
      <c r="AO312" s="18"/>
      <c r="AP312" s="21"/>
    </row>
    <row r="313" spans="1:42" ht="15">
      <c r="A313" s="14">
        <v>1659300</v>
      </c>
      <c r="B313" s="12">
        <f t="shared" si="146"/>
        <v>-1659.3</v>
      </c>
      <c r="C313" s="12">
        <f t="shared" si="147"/>
        <v>2.1000000000001364</v>
      </c>
      <c r="D313" s="16">
        <v>0.91420999999999997</v>
      </c>
      <c r="G313" s="23">
        <f t="shared" si="165"/>
        <v>-483.40217738108072</v>
      </c>
      <c r="H313" s="23">
        <f t="shared" si="165"/>
        <v>-482.62881490439975</v>
      </c>
      <c r="I313" s="24">
        <f t="shared" si="159"/>
        <v>1.0595000000000001</v>
      </c>
      <c r="J313" s="24">
        <f t="shared" si="160"/>
        <v>0.98498000000000008</v>
      </c>
      <c r="K313" s="24">
        <f t="shared" si="161"/>
        <v>1.0071066666666666</v>
      </c>
      <c r="L313" s="65">
        <f t="shared" si="162"/>
        <v>2.2126666666666517E-2</v>
      </c>
      <c r="M313" s="18">
        <f t="shared" si="163"/>
        <v>-5.2393333333333514E-2</v>
      </c>
      <c r="N313" s="21"/>
      <c r="O313" s="36">
        <f t="shared" si="144"/>
        <v>-0.89454488306617408</v>
      </c>
      <c r="P313" s="36">
        <f t="shared" si="149"/>
        <v>-1.8</v>
      </c>
      <c r="Q313" s="38"/>
      <c r="R313" s="36"/>
      <c r="S313" s="21"/>
      <c r="U313" s="23">
        <f t="shared" si="150"/>
        <v>-817.49476694327257</v>
      </c>
      <c r="V313" s="23">
        <f t="shared" si="151"/>
        <v>-815.17467951322919</v>
      </c>
      <c r="W313" s="24">
        <f t="shared" si="153"/>
        <v>1.2571333333333332</v>
      </c>
      <c r="X313" s="24">
        <f t="shared" si="155"/>
        <v>1.2161733333333331</v>
      </c>
      <c r="Y313" s="24">
        <f t="shared" si="156"/>
        <v>1.0097973148148149</v>
      </c>
      <c r="Z313" s="27">
        <f t="shared" si="157"/>
        <v>-0.20637601851851817</v>
      </c>
      <c r="AA313" s="64">
        <f t="shared" si="158"/>
        <v>-0.24733601851851827</v>
      </c>
      <c r="AC313" s="36">
        <f t="shared" si="145"/>
        <v>-0.999709950282481</v>
      </c>
      <c r="AD313" s="36">
        <f t="shared" si="152"/>
        <v>-2.16</v>
      </c>
      <c r="AE313" s="49"/>
      <c r="AF313" s="36"/>
      <c r="AG313" s="21"/>
      <c r="AI313" s="23"/>
      <c r="AJ313" s="23"/>
      <c r="AK313" s="24"/>
      <c r="AL313" s="24"/>
      <c r="AM313" s="24"/>
      <c r="AN313" s="27"/>
      <c r="AO313" s="18"/>
      <c r="AP313" s="21"/>
    </row>
    <row r="314" spans="1:42" ht="15">
      <c r="A314" s="14">
        <v>1657500</v>
      </c>
      <c r="B314" s="12">
        <f t="shared" si="146"/>
        <v>-1657.5</v>
      </c>
      <c r="C314" s="12">
        <f t="shared" si="147"/>
        <v>1.7999999999999545</v>
      </c>
      <c r="D314" s="16">
        <v>1.5069999999999999</v>
      </c>
      <c r="G314" s="23">
        <f t="shared" si="165"/>
        <v>-481.85545242771866</v>
      </c>
      <c r="H314" s="23">
        <f t="shared" si="165"/>
        <v>-481.08208995103769</v>
      </c>
      <c r="I314" s="24">
        <f t="shared" si="159"/>
        <v>0.88544</v>
      </c>
      <c r="J314" s="24">
        <f t="shared" si="160"/>
        <v>0.9293433333333333</v>
      </c>
      <c r="K314" s="24">
        <f t="shared" si="161"/>
        <v>0.99341944444444452</v>
      </c>
      <c r="L314" s="65">
        <f t="shared" si="162"/>
        <v>6.4076111111111222E-2</v>
      </c>
      <c r="M314" s="18">
        <f t="shared" si="163"/>
        <v>0.10797944444444452</v>
      </c>
      <c r="N314" s="21"/>
      <c r="O314" s="36">
        <f t="shared" si="144"/>
        <v>-0.97257314306177789</v>
      </c>
      <c r="P314" s="36">
        <f t="shared" si="149"/>
        <v>-1.8</v>
      </c>
      <c r="Q314" s="38"/>
      <c r="R314" s="36"/>
      <c r="S314" s="21"/>
      <c r="U314" s="23">
        <f t="shared" si="150"/>
        <v>-812.85459208318639</v>
      </c>
      <c r="V314" s="23">
        <f t="shared" si="151"/>
        <v>-810.53450465314302</v>
      </c>
      <c r="W314" s="24">
        <f t="shared" si="153"/>
        <v>1.1461866666666667</v>
      </c>
      <c r="X314" s="24">
        <f t="shared" si="155"/>
        <v>1.1441733333333335</v>
      </c>
      <c r="Y314" s="24">
        <f t="shared" si="156"/>
        <v>0.95852407407407414</v>
      </c>
      <c r="Z314" s="27">
        <f t="shared" si="157"/>
        <v>-0.18564925925925935</v>
      </c>
      <c r="AA314" s="64">
        <f t="shared" si="158"/>
        <v>-0.18766259259259255</v>
      </c>
      <c r="AC314" s="36">
        <f t="shared" si="145"/>
        <v>-0.7503416722902031</v>
      </c>
      <c r="AD314" s="36">
        <f t="shared" si="152"/>
        <v>-2.16</v>
      </c>
      <c r="AE314" s="49"/>
      <c r="AF314" s="36"/>
      <c r="AG314" s="21"/>
      <c r="AI314" s="23"/>
      <c r="AJ314" s="23"/>
      <c r="AK314" s="24"/>
      <c r="AL314" s="24"/>
      <c r="AM314" s="24"/>
      <c r="AN314" s="27"/>
      <c r="AO314" s="18"/>
      <c r="AP314" s="21"/>
    </row>
    <row r="315" spans="1:42" ht="15">
      <c r="A315" s="14">
        <v>1655800</v>
      </c>
      <c r="B315" s="12">
        <f t="shared" si="146"/>
        <v>-1655.8</v>
      </c>
      <c r="C315" s="12">
        <f t="shared" si="147"/>
        <v>1.7000000000000455</v>
      </c>
      <c r="D315" s="16">
        <v>1.0703</v>
      </c>
      <c r="G315" s="23">
        <f t="shared" si="165"/>
        <v>-480.3087274743566</v>
      </c>
      <c r="H315" s="23">
        <f t="shared" si="165"/>
        <v>-479.53536499767563</v>
      </c>
      <c r="I315" s="24">
        <f t="shared" si="159"/>
        <v>0.84309000000000001</v>
      </c>
      <c r="J315" s="24">
        <f t="shared" si="160"/>
        <v>0.90778000000000014</v>
      </c>
      <c r="K315" s="24">
        <f t="shared" si="161"/>
        <v>0.9911416666666667</v>
      </c>
      <c r="L315" s="65">
        <f t="shared" si="162"/>
        <v>8.3361666666666556E-2</v>
      </c>
      <c r="M315" s="18">
        <f t="shared" si="163"/>
        <v>0.14805166666666669</v>
      </c>
      <c r="N315" s="21"/>
      <c r="O315" s="36">
        <f t="shared" si="144"/>
        <v>-0.59552362047227669</v>
      </c>
      <c r="P315" s="36">
        <f t="shared" si="149"/>
        <v>-1.8</v>
      </c>
      <c r="Q315" s="38"/>
      <c r="R315" s="36"/>
      <c r="S315" s="21"/>
      <c r="U315" s="23">
        <f t="shared" si="150"/>
        <v>-808.21441722310021</v>
      </c>
      <c r="V315" s="23">
        <f t="shared" si="151"/>
        <v>-805.89432979305684</v>
      </c>
      <c r="W315" s="24">
        <f t="shared" si="153"/>
        <v>1.0292000000000001</v>
      </c>
      <c r="X315" s="24">
        <f t="shared" si="155"/>
        <v>1.0087777777777778</v>
      </c>
      <c r="Y315" s="24">
        <f t="shared" si="156"/>
        <v>0.89478209629629624</v>
      </c>
      <c r="Z315" s="27">
        <f t="shared" si="157"/>
        <v>-0.11399568148148154</v>
      </c>
      <c r="AA315" s="64">
        <f t="shared" si="158"/>
        <v>-0.13441790370370388</v>
      </c>
      <c r="AC315" s="36">
        <f t="shared" si="145"/>
        <v>-0.1498801867145288</v>
      </c>
      <c r="AD315" s="36">
        <f t="shared" si="152"/>
        <v>-2.16</v>
      </c>
      <c r="AE315" s="49"/>
      <c r="AF315" s="36"/>
      <c r="AG315" s="21"/>
      <c r="AI315" s="23"/>
      <c r="AJ315" s="23"/>
      <c r="AK315" s="24"/>
      <c r="AL315" s="24"/>
      <c r="AM315" s="24"/>
      <c r="AN315" s="27"/>
      <c r="AO315" s="18"/>
      <c r="AP315" s="21"/>
    </row>
    <row r="316" spans="1:42" ht="15">
      <c r="A316" s="14">
        <v>1654200</v>
      </c>
      <c r="B316" s="12">
        <f t="shared" si="146"/>
        <v>-1654.2</v>
      </c>
      <c r="C316" s="12">
        <f t="shared" si="147"/>
        <v>1.5999999999999091</v>
      </c>
      <c r="D316" s="16">
        <v>0.81755999999999995</v>
      </c>
      <c r="G316" s="23">
        <f t="shared" si="165"/>
        <v>-478.76200252099454</v>
      </c>
      <c r="H316" s="23">
        <f t="shared" si="165"/>
        <v>-477.98864004431357</v>
      </c>
      <c r="I316" s="24">
        <f t="shared" si="159"/>
        <v>0.99480999999999997</v>
      </c>
      <c r="J316" s="24">
        <f t="shared" si="160"/>
        <v>0.94320666666666664</v>
      </c>
      <c r="K316" s="24">
        <f t="shared" si="161"/>
        <v>0.98240777777777788</v>
      </c>
      <c r="L316" s="65">
        <f t="shared" si="162"/>
        <v>3.9201111111111242E-2</v>
      </c>
      <c r="M316" s="18">
        <f t="shared" si="163"/>
        <v>-1.2402222222222092E-2</v>
      </c>
      <c r="N316" s="21"/>
      <c r="O316" s="36">
        <f t="shared" si="144"/>
        <v>6.017802264399412E-2</v>
      </c>
      <c r="P316" s="36">
        <f t="shared" si="149"/>
        <v>-1.8</v>
      </c>
      <c r="Q316" s="38"/>
      <c r="R316" s="36"/>
      <c r="S316" s="21"/>
      <c r="U316" s="23">
        <f t="shared" si="150"/>
        <v>-803.57424236301404</v>
      </c>
      <c r="V316" s="23">
        <f t="shared" si="151"/>
        <v>-801.25415493297066</v>
      </c>
      <c r="W316" s="24">
        <f t="shared" si="153"/>
        <v>0.85094666666666663</v>
      </c>
      <c r="X316" s="24">
        <f t="shared" si="155"/>
        <v>0.82031805555555559</v>
      </c>
      <c r="Y316" s="24">
        <f t="shared" si="156"/>
        <v>0.83318412407407405</v>
      </c>
      <c r="Z316" s="27">
        <f t="shared" si="157"/>
        <v>1.2866068518518459E-2</v>
      </c>
      <c r="AA316" s="64">
        <f t="shared" si="158"/>
        <v>-1.7762542592592578E-2</v>
      </c>
      <c r="AC316" s="36">
        <f t="shared" si="145"/>
        <v>0.52071190395758216</v>
      </c>
      <c r="AD316" s="36">
        <f t="shared" si="152"/>
        <v>-2.16</v>
      </c>
      <c r="AE316" s="49"/>
      <c r="AF316" s="36"/>
      <c r="AG316" s="21"/>
      <c r="AI316" s="23"/>
      <c r="AJ316" s="23"/>
      <c r="AK316" s="24"/>
      <c r="AL316" s="24"/>
      <c r="AM316" s="24"/>
      <c r="AN316" s="27"/>
      <c r="AO316" s="18"/>
      <c r="AP316" s="21"/>
    </row>
    <row r="317" spans="1:42" ht="15">
      <c r="A317" s="14">
        <v>1652600</v>
      </c>
      <c r="B317" s="12">
        <f t="shared" si="146"/>
        <v>-1652.6</v>
      </c>
      <c r="C317" s="12">
        <f t="shared" si="147"/>
        <v>1.6000000000001364</v>
      </c>
      <c r="D317" s="16">
        <v>0.93027000000000004</v>
      </c>
      <c r="G317" s="23">
        <f t="shared" si="165"/>
        <v>-477.21527756763248</v>
      </c>
      <c r="H317" s="23">
        <f t="shared" si="165"/>
        <v>-476.44191509095151</v>
      </c>
      <c r="I317" s="24">
        <f t="shared" si="159"/>
        <v>0.99172000000000005</v>
      </c>
      <c r="J317" s="24">
        <f t="shared" si="160"/>
        <v>0.97924833333333339</v>
      </c>
      <c r="K317" s="24">
        <f t="shared" si="161"/>
        <v>1.0158633333333333</v>
      </c>
      <c r="L317" s="65">
        <f t="shared" si="162"/>
        <v>3.6614999999999953E-2</v>
      </c>
      <c r="M317" s="18">
        <f t="shared" si="163"/>
        <v>2.4143333333333294E-2</v>
      </c>
      <c r="N317" s="21"/>
      <c r="O317" s="36">
        <f t="shared" si="144"/>
        <v>0.68772170016093792</v>
      </c>
      <c r="P317" s="36">
        <f t="shared" si="149"/>
        <v>-1.8</v>
      </c>
      <c r="Q317" s="38"/>
      <c r="R317" s="36"/>
      <c r="S317" s="21"/>
      <c r="U317" s="23">
        <f t="shared" si="150"/>
        <v>-798.93406750292786</v>
      </c>
      <c r="V317" s="23">
        <f t="shared" si="151"/>
        <v>-796.61398007288449</v>
      </c>
      <c r="W317" s="24">
        <f t="shared" si="153"/>
        <v>0.58080750000000003</v>
      </c>
      <c r="X317" s="24">
        <f t="shared" si="155"/>
        <v>0.67931722222222224</v>
      </c>
      <c r="Y317" s="24">
        <f t="shared" si="156"/>
        <v>0.81505801296296299</v>
      </c>
      <c r="Z317" s="27">
        <f t="shared" si="157"/>
        <v>0.13574079074074075</v>
      </c>
      <c r="AA317" s="64">
        <f t="shared" si="158"/>
        <v>0.23425051296296295</v>
      </c>
      <c r="AC317" s="36">
        <f t="shared" si="145"/>
        <v>0.94765710769976541</v>
      </c>
      <c r="AD317" s="36">
        <f t="shared" si="152"/>
        <v>-2.16</v>
      </c>
      <c r="AE317" s="49"/>
      <c r="AF317" s="36"/>
      <c r="AG317" s="21"/>
      <c r="AI317" s="23"/>
      <c r="AJ317" s="23"/>
      <c r="AK317" s="24"/>
      <c r="AL317" s="24"/>
      <c r="AM317" s="24"/>
      <c r="AN317" s="27"/>
      <c r="AO317" s="18"/>
      <c r="AP317" s="21"/>
    </row>
    <row r="318" spans="1:42" ht="15">
      <c r="A318" s="14">
        <v>1650900</v>
      </c>
      <c r="B318" s="12">
        <f t="shared" si="146"/>
        <v>-1650.9</v>
      </c>
      <c r="C318" s="12">
        <f t="shared" si="147"/>
        <v>1.6999999999998181</v>
      </c>
      <c r="D318" s="16">
        <v>0.82072000000000001</v>
      </c>
      <c r="G318" s="23">
        <f t="shared" si="165"/>
        <v>-475.66855261427042</v>
      </c>
      <c r="H318" s="23">
        <f t="shared" si="165"/>
        <v>-474.89519013758945</v>
      </c>
      <c r="I318" s="24">
        <f t="shared" si="159"/>
        <v>0.95121500000000003</v>
      </c>
      <c r="J318" s="24">
        <f t="shared" si="160"/>
        <v>0.99794499999999997</v>
      </c>
      <c r="K318" s="24">
        <f t="shared" si="161"/>
        <v>1.0404077777777778</v>
      </c>
      <c r="L318" s="65">
        <f t="shared" si="162"/>
        <v>4.2462777777777849E-2</v>
      </c>
      <c r="M318" s="18">
        <f t="shared" si="163"/>
        <v>8.9192777777777787E-2</v>
      </c>
      <c r="N318" s="21"/>
      <c r="O318" s="36">
        <f t="shared" si="144"/>
        <v>0.99347275099723897</v>
      </c>
      <c r="P318" s="36">
        <f t="shared" si="149"/>
        <v>-1.8</v>
      </c>
      <c r="Q318" s="38"/>
      <c r="R318" s="36"/>
      <c r="S318" s="21"/>
      <c r="U318" s="23">
        <f t="shared" si="150"/>
        <v>-794.29389264284168</v>
      </c>
      <c r="V318" s="23">
        <f t="shared" si="151"/>
        <v>-791.97380521279831</v>
      </c>
      <c r="W318" s="24">
        <f t="shared" si="153"/>
        <v>0.60619750000000006</v>
      </c>
      <c r="X318" s="24">
        <f t="shared" si="155"/>
        <v>0.5316607333333333</v>
      </c>
      <c r="Y318" s="24">
        <f t="shared" si="156"/>
        <v>0.84210986481481476</v>
      </c>
      <c r="Z318" s="27">
        <f t="shared" si="157"/>
        <v>0.31044913148148146</v>
      </c>
      <c r="AA318" s="64">
        <f t="shared" si="158"/>
        <v>0.2359123648148147</v>
      </c>
      <c r="AC318" s="36">
        <f t="shared" si="145"/>
        <v>0.93118301871362319</v>
      </c>
      <c r="AD318" s="36">
        <f t="shared" si="152"/>
        <v>-2.16</v>
      </c>
      <c r="AE318" s="49"/>
      <c r="AF318" s="36"/>
      <c r="AG318" s="21"/>
      <c r="AI318" s="23"/>
      <c r="AJ318" s="23"/>
      <c r="AK318" s="24"/>
      <c r="AL318" s="24"/>
      <c r="AM318" s="24"/>
      <c r="AN318" s="27"/>
      <c r="AO318" s="18"/>
      <c r="AP318" s="21"/>
    </row>
    <row r="319" spans="1:42" ht="15">
      <c r="A319" s="14">
        <v>1649300</v>
      </c>
      <c r="B319" s="12">
        <f t="shared" si="146"/>
        <v>-1649.3</v>
      </c>
      <c r="C319" s="12">
        <f t="shared" si="147"/>
        <v>1.6000000000001364</v>
      </c>
      <c r="D319" s="16">
        <v>0.65232999999999997</v>
      </c>
      <c r="G319" s="23">
        <f t="shared" si="165"/>
        <v>-474.12182766090837</v>
      </c>
      <c r="H319" s="23">
        <f t="shared" si="165"/>
        <v>-473.34846518422739</v>
      </c>
      <c r="I319" s="24">
        <f t="shared" si="159"/>
        <v>1.0508999999999999</v>
      </c>
      <c r="J319" s="24">
        <f t="shared" si="160"/>
        <v>1.0190366666666666</v>
      </c>
      <c r="K319" s="24">
        <f t="shared" si="161"/>
        <v>1.0741033333333334</v>
      </c>
      <c r="L319" s="65">
        <f t="shared" si="162"/>
        <v>5.5066666666666819E-2</v>
      </c>
      <c r="M319" s="18">
        <f t="shared" si="163"/>
        <v>2.3203333333333465E-2</v>
      </c>
      <c r="N319" s="21"/>
      <c r="O319" s="36">
        <f t="shared" si="144"/>
        <v>0.83436686042216313</v>
      </c>
      <c r="P319" s="36">
        <f t="shared" si="149"/>
        <v>-1.8</v>
      </c>
      <c r="Q319" s="38"/>
      <c r="R319" s="36"/>
      <c r="S319" s="21"/>
      <c r="U319" s="23">
        <f t="shared" si="150"/>
        <v>-789.65371778275551</v>
      </c>
      <c r="V319" s="23">
        <f t="shared" si="151"/>
        <v>-787.33363035271213</v>
      </c>
      <c r="W319" s="24">
        <f t="shared" si="153"/>
        <v>0.40797720000000004</v>
      </c>
      <c r="X319" s="24">
        <f t="shared" si="155"/>
        <v>0.4630609833333334</v>
      </c>
      <c r="Y319" s="24">
        <f t="shared" si="156"/>
        <v>0.87200023518518521</v>
      </c>
      <c r="Z319" s="27">
        <f t="shared" si="157"/>
        <v>0.40893925185185181</v>
      </c>
      <c r="AA319" s="64">
        <f t="shared" si="158"/>
        <v>0.46402303518518517</v>
      </c>
      <c r="AC319" s="36">
        <f t="shared" si="145"/>
        <v>0.4789980463248758</v>
      </c>
      <c r="AD319" s="36">
        <f t="shared" si="152"/>
        <v>-2.16</v>
      </c>
      <c r="AE319" s="49"/>
      <c r="AF319" s="36"/>
      <c r="AG319" s="21"/>
      <c r="AI319" s="23"/>
      <c r="AJ319" s="23"/>
      <c r="AK319" s="24"/>
      <c r="AL319" s="24"/>
      <c r="AM319" s="24"/>
      <c r="AN319" s="27"/>
      <c r="AO319" s="18"/>
      <c r="AP319" s="21"/>
    </row>
    <row r="320" spans="1:42" ht="15">
      <c r="A320" s="14">
        <v>1647600</v>
      </c>
      <c r="B320" s="12">
        <f t="shared" si="146"/>
        <v>-1647.6</v>
      </c>
      <c r="C320" s="12">
        <f t="shared" si="147"/>
        <v>1.7000000000000455</v>
      </c>
      <c r="D320" s="16">
        <v>0.66461000000000003</v>
      </c>
      <c r="G320" s="23">
        <f t="shared" si="165"/>
        <v>-472.57510270754631</v>
      </c>
      <c r="H320" s="23">
        <f t="shared" si="165"/>
        <v>-471.80174023086533</v>
      </c>
      <c r="I320" s="24">
        <f t="shared" si="159"/>
        <v>1.0549949999999999</v>
      </c>
      <c r="J320" s="24">
        <f t="shared" si="160"/>
        <v>1.1389983333333333</v>
      </c>
      <c r="K320" s="24">
        <f t="shared" si="161"/>
        <v>1.1097377777777779</v>
      </c>
      <c r="L320" s="65">
        <f t="shared" si="162"/>
        <v>-2.9260555555555401E-2</v>
      </c>
      <c r="M320" s="18">
        <f t="shared" si="163"/>
        <v>5.4742777777778029E-2</v>
      </c>
      <c r="N320" s="21"/>
      <c r="O320" s="36">
        <f t="shared" si="144"/>
        <v>0.28485144290082592</v>
      </c>
      <c r="P320" s="36">
        <f t="shared" si="149"/>
        <v>-1.8</v>
      </c>
      <c r="Q320" s="38"/>
      <c r="R320" s="36"/>
      <c r="S320" s="21"/>
      <c r="U320" s="23">
        <f t="shared" si="150"/>
        <v>-785.01354292266933</v>
      </c>
      <c r="V320" s="23">
        <f t="shared" si="151"/>
        <v>-782.69345549262596</v>
      </c>
      <c r="W320" s="24">
        <f t="shared" si="153"/>
        <v>0.37500824999999999</v>
      </c>
      <c r="X320" s="24">
        <f t="shared" si="155"/>
        <v>0.62168348333333334</v>
      </c>
      <c r="Y320" s="24">
        <f t="shared" si="156"/>
        <v>0.88838356851851863</v>
      </c>
      <c r="Z320" s="27">
        <f t="shared" si="157"/>
        <v>0.26670008518518529</v>
      </c>
      <c r="AA320" s="64">
        <f t="shared" si="158"/>
        <v>0.51337531851851859</v>
      </c>
      <c r="AC320" s="36">
        <f t="shared" si="145"/>
        <v>-0.19731543540959559</v>
      </c>
      <c r="AD320" s="36">
        <f t="shared" si="152"/>
        <v>-2.16</v>
      </c>
      <c r="AE320" s="49"/>
      <c r="AF320" s="36"/>
      <c r="AG320" s="21"/>
      <c r="AI320" s="23"/>
      <c r="AJ320" s="23"/>
      <c r="AK320" s="24"/>
      <c r="AL320" s="24"/>
      <c r="AM320" s="24"/>
      <c r="AN320" s="27"/>
      <c r="AO320" s="18"/>
      <c r="AP320" s="21"/>
    </row>
    <row r="321" spans="1:42" ht="15">
      <c r="A321" s="14">
        <v>1646000</v>
      </c>
      <c r="B321" s="12">
        <f t="shared" si="146"/>
        <v>-1646</v>
      </c>
      <c r="C321" s="12">
        <f t="shared" si="147"/>
        <v>1.5999999999999091</v>
      </c>
      <c r="D321" s="16">
        <v>0.67798000000000003</v>
      </c>
      <c r="G321" s="23">
        <f t="shared" si="165"/>
        <v>-471.02837775418425</v>
      </c>
      <c r="H321" s="23">
        <f t="shared" si="165"/>
        <v>-470.25501527750328</v>
      </c>
      <c r="I321" s="24">
        <f t="shared" si="159"/>
        <v>1.3110999999999999</v>
      </c>
      <c r="J321" s="24">
        <f t="shared" si="160"/>
        <v>1.2154983333333333</v>
      </c>
      <c r="K321" s="24">
        <f t="shared" si="161"/>
        <v>1.101928888888889</v>
      </c>
      <c r="L321" s="65">
        <f t="shared" si="162"/>
        <v>-0.11356944444444439</v>
      </c>
      <c r="M321" s="18">
        <f t="shared" si="163"/>
        <v>-0.20917111111111097</v>
      </c>
      <c r="N321" s="21"/>
      <c r="O321" s="36">
        <f t="shared" si="144"/>
        <v>-0.39794913052498254</v>
      </c>
      <c r="P321" s="36">
        <f t="shared" si="149"/>
        <v>-1.8</v>
      </c>
      <c r="Q321" s="38"/>
      <c r="R321" s="36"/>
      <c r="S321" s="21"/>
      <c r="U321" s="23">
        <f t="shared" si="150"/>
        <v>-780.37336806258315</v>
      </c>
      <c r="V321" s="23">
        <f t="shared" si="151"/>
        <v>-778.05328063253978</v>
      </c>
      <c r="W321" s="24">
        <f t="shared" si="153"/>
        <v>1.0820650000000001</v>
      </c>
      <c r="X321" s="24">
        <f t="shared" si="155"/>
        <v>0.98589108333333331</v>
      </c>
      <c r="Y321" s="24">
        <f t="shared" si="156"/>
        <v>0.91020310555555561</v>
      </c>
      <c r="Z321" s="27">
        <f t="shared" si="157"/>
        <v>-7.5687977777777693E-2</v>
      </c>
      <c r="AA321" s="64">
        <f t="shared" si="158"/>
        <v>-0.17186189444444444</v>
      </c>
      <c r="AC321" s="36">
        <f t="shared" si="145"/>
        <v>-0.78130283199909933</v>
      </c>
      <c r="AD321" s="36">
        <f t="shared" si="152"/>
        <v>-2.16</v>
      </c>
      <c r="AE321" s="49"/>
      <c r="AF321" s="36"/>
      <c r="AG321" s="21"/>
      <c r="AI321" s="23"/>
      <c r="AJ321" s="23"/>
      <c r="AK321" s="24"/>
      <c r="AL321" s="24"/>
      <c r="AM321" s="24"/>
      <c r="AN321" s="27"/>
      <c r="AO321" s="18"/>
      <c r="AP321" s="21"/>
    </row>
    <row r="322" spans="1:42" ht="15">
      <c r="A322" s="14">
        <v>1644300</v>
      </c>
      <c r="B322" s="12">
        <f t="shared" si="146"/>
        <v>-1644.3</v>
      </c>
      <c r="C322" s="12">
        <f t="shared" si="147"/>
        <v>1.7000000000000455</v>
      </c>
      <c r="D322" s="16">
        <v>0.85185</v>
      </c>
      <c r="G322" s="23">
        <f t="shared" si="165"/>
        <v>-469.48165280082219</v>
      </c>
      <c r="H322" s="23">
        <f t="shared" si="165"/>
        <v>-468.70829032414122</v>
      </c>
      <c r="I322" s="24">
        <f t="shared" si="159"/>
        <v>1.2804</v>
      </c>
      <c r="J322" s="24">
        <f t="shared" si="160"/>
        <v>1.2600666666666667</v>
      </c>
      <c r="K322" s="24">
        <f t="shared" si="161"/>
        <v>1.1036488888888891</v>
      </c>
      <c r="L322" s="65">
        <f t="shared" si="162"/>
        <v>-0.15641777777777754</v>
      </c>
      <c r="M322" s="18">
        <f t="shared" si="163"/>
        <v>-0.17675111111111086</v>
      </c>
      <c r="N322" s="21"/>
      <c r="O322" s="36">
        <f t="shared" ref="O322:O385" si="166" xml:space="preserve"> SIN((2*PI()*(H322+P322)/13.9205245802584) + 2.989911921)</f>
        <v>-0.89454488306620261</v>
      </c>
      <c r="P322" s="36">
        <f t="shared" si="149"/>
        <v>-1.8</v>
      </c>
      <c r="Q322" s="38"/>
      <c r="R322" s="36"/>
      <c r="S322" s="21"/>
      <c r="U322" s="23">
        <f t="shared" si="150"/>
        <v>-775.73319320249698</v>
      </c>
      <c r="V322" s="23">
        <f t="shared" si="151"/>
        <v>-773.4131057724536</v>
      </c>
      <c r="W322" s="24">
        <f t="shared" si="153"/>
        <v>1.5005999999999999</v>
      </c>
      <c r="X322" s="24">
        <f t="shared" si="155"/>
        <v>1.3326216666666666</v>
      </c>
      <c r="Y322" s="24">
        <f t="shared" si="156"/>
        <v>0.98261338333333326</v>
      </c>
      <c r="Z322" s="27">
        <f t="shared" si="157"/>
        <v>-0.35000828333333334</v>
      </c>
      <c r="AA322" s="64">
        <f t="shared" si="158"/>
        <v>-0.51798661666666668</v>
      </c>
      <c r="AC322" s="36">
        <f t="shared" ref="AC322:AC385" si="167" xml:space="preserve"> SIN((2*PI()*(V322+AD322)/41.7615737407753) + 2.043834879)</f>
        <v>-0.99970995028247978</v>
      </c>
      <c r="AD322" s="36">
        <f t="shared" si="152"/>
        <v>-2.16</v>
      </c>
      <c r="AE322" s="49"/>
      <c r="AF322" s="36"/>
      <c r="AG322" s="21"/>
      <c r="AI322" s="23"/>
      <c r="AJ322" s="23"/>
      <c r="AK322" s="24"/>
      <c r="AL322" s="24"/>
      <c r="AM322" s="24"/>
      <c r="AN322" s="27"/>
      <c r="AO322" s="18"/>
      <c r="AP322" s="21"/>
    </row>
    <row r="323" spans="1:42" ht="15">
      <c r="A323" s="14">
        <v>1642700</v>
      </c>
      <c r="B323" s="12">
        <f t="shared" ref="B323:B386" si="168">-A323/1000</f>
        <v>-1642.7</v>
      </c>
      <c r="C323" s="12">
        <f t="shared" si="147"/>
        <v>1.5999999999999091</v>
      </c>
      <c r="D323" s="16">
        <v>0.9879</v>
      </c>
      <c r="G323" s="23">
        <f t="shared" si="165"/>
        <v>-467.93492784746013</v>
      </c>
      <c r="H323" s="23">
        <f t="shared" si="165"/>
        <v>-467.16156537077916</v>
      </c>
      <c r="I323" s="24">
        <f t="shared" si="159"/>
        <v>1.1887000000000001</v>
      </c>
      <c r="J323" s="24">
        <f t="shared" si="160"/>
        <v>1.2109666666666667</v>
      </c>
      <c r="K323" s="24">
        <f t="shared" si="161"/>
        <v>1.1013605555555557</v>
      </c>
      <c r="L323" s="65">
        <f t="shared" si="162"/>
        <v>-0.10960611111111107</v>
      </c>
      <c r="M323" s="18">
        <f t="shared" si="163"/>
        <v>-8.7339444444444414E-2</v>
      </c>
      <c r="N323" s="21"/>
      <c r="O323" s="36">
        <f t="shared" si="166"/>
        <v>-0.97257314306176967</v>
      </c>
      <c r="P323" s="36">
        <f t="shared" si="149"/>
        <v>-1.8</v>
      </c>
      <c r="Q323" s="38"/>
      <c r="R323" s="36"/>
      <c r="S323" s="21"/>
      <c r="U323" s="23">
        <f t="shared" si="150"/>
        <v>-771.0930183424108</v>
      </c>
      <c r="V323" s="23">
        <f t="shared" si="151"/>
        <v>-768.77293091236743</v>
      </c>
      <c r="W323" s="24">
        <f t="shared" si="153"/>
        <v>1.4152</v>
      </c>
      <c r="X323" s="24">
        <f t="shared" si="155"/>
        <v>1.3641499999999998</v>
      </c>
      <c r="Y323" s="24">
        <f t="shared" si="156"/>
        <v>1.0406192166666666</v>
      </c>
      <c r="Z323" s="27">
        <f t="shared" si="157"/>
        <v>-0.32353078333333318</v>
      </c>
      <c r="AA323" s="64">
        <f t="shared" si="158"/>
        <v>-0.37458078333333344</v>
      </c>
      <c r="AC323" s="36">
        <f t="shared" si="167"/>
        <v>-0.75034167229017978</v>
      </c>
      <c r="AD323" s="36">
        <f t="shared" si="152"/>
        <v>-2.16</v>
      </c>
      <c r="AE323" s="49"/>
      <c r="AF323" s="36"/>
      <c r="AG323" s="21"/>
      <c r="AI323" s="23"/>
      <c r="AJ323" s="23"/>
      <c r="AK323" s="24"/>
      <c r="AL323" s="24"/>
      <c r="AM323" s="24"/>
      <c r="AN323" s="27"/>
      <c r="AO323" s="18"/>
      <c r="AP323" s="21"/>
    </row>
    <row r="324" spans="1:42" ht="15">
      <c r="A324" s="14">
        <v>1641100</v>
      </c>
      <c r="B324" s="12">
        <f t="shared" si="168"/>
        <v>-1641.1</v>
      </c>
      <c r="C324" s="12">
        <f t="shared" ref="C324:C387" si="169">B324-B323</f>
        <v>1.6000000000001364</v>
      </c>
      <c r="D324" s="16">
        <v>1.1184000000000001</v>
      </c>
      <c r="G324" s="23">
        <f t="shared" ref="G324:H339" si="170">G323 + 1.54672495336205</f>
        <v>-466.38820289409807</v>
      </c>
      <c r="H324" s="23">
        <f t="shared" si="170"/>
        <v>-465.6148404174171</v>
      </c>
      <c r="I324" s="24">
        <f t="shared" si="159"/>
        <v>1.1638000000000002</v>
      </c>
      <c r="J324" s="24">
        <f t="shared" si="160"/>
        <v>1.0923433333333332</v>
      </c>
      <c r="K324" s="24">
        <f t="shared" si="161"/>
        <v>1.0718783333333333</v>
      </c>
      <c r="L324" s="65">
        <f t="shared" si="162"/>
        <v>-2.0464999999999955E-2</v>
      </c>
      <c r="M324" s="18">
        <f t="shared" si="163"/>
        <v>-9.1921666666666901E-2</v>
      </c>
      <c r="N324" s="21"/>
      <c r="O324" s="36">
        <f t="shared" si="166"/>
        <v>-0.59552362047224827</v>
      </c>
      <c r="P324" s="36">
        <f t="shared" ref="P324:P387" si="171">P323</f>
        <v>-1.8</v>
      </c>
      <c r="Q324" s="38"/>
      <c r="R324" s="36"/>
      <c r="S324" s="21"/>
      <c r="U324" s="23">
        <f t="shared" ref="U324:U387" si="172">U323 + 4.64017486008615</f>
        <v>-766.45284348232462</v>
      </c>
      <c r="V324" s="23">
        <f t="shared" ref="V324:V387" si="173">V323 + 4.64017486008615</f>
        <v>-764.13275605228125</v>
      </c>
      <c r="W324" s="24">
        <f t="shared" si="153"/>
        <v>1.17665</v>
      </c>
      <c r="X324" s="24">
        <f t="shared" si="155"/>
        <v>1.2130574999999999</v>
      </c>
      <c r="Y324" s="24">
        <f t="shared" si="156"/>
        <v>1.114882861111111</v>
      </c>
      <c r="Z324" s="27">
        <f t="shared" si="157"/>
        <v>-9.8174638888888888E-2</v>
      </c>
      <c r="AA324" s="64">
        <f t="shared" si="158"/>
        <v>-6.1767138888888962E-2</v>
      </c>
      <c r="AC324" s="36">
        <f t="shared" si="167"/>
        <v>-0.14988018671449391</v>
      </c>
      <c r="AD324" s="36">
        <f t="shared" ref="AD324:AD387" si="174">AD323</f>
        <v>-2.16</v>
      </c>
      <c r="AE324" s="49"/>
      <c r="AF324" s="36"/>
      <c r="AG324" s="21"/>
      <c r="AI324" s="23"/>
      <c r="AJ324" s="23"/>
      <c r="AK324" s="24"/>
      <c r="AL324" s="24"/>
      <c r="AM324" s="24"/>
      <c r="AN324" s="27"/>
      <c r="AO324" s="18"/>
      <c r="AP324" s="21"/>
    </row>
    <row r="325" spans="1:42" ht="15">
      <c r="A325" s="14">
        <v>1639300</v>
      </c>
      <c r="B325" s="12">
        <f t="shared" si="168"/>
        <v>-1639.3</v>
      </c>
      <c r="C325" s="12">
        <f t="shared" si="169"/>
        <v>1.7999999999999545</v>
      </c>
      <c r="D325" s="16">
        <v>1.25</v>
      </c>
      <c r="G325" s="23">
        <f t="shared" si="170"/>
        <v>-464.84147794073601</v>
      </c>
      <c r="H325" s="23">
        <f t="shared" si="170"/>
        <v>-464.06811546405504</v>
      </c>
      <c r="I325" s="24">
        <f t="shared" si="159"/>
        <v>0.92452999999999996</v>
      </c>
      <c r="J325" s="24">
        <f t="shared" si="160"/>
        <v>1.0318433333333334</v>
      </c>
      <c r="K325" s="24">
        <f t="shared" si="161"/>
        <v>1.0456000000000001</v>
      </c>
      <c r="L325" s="65">
        <f t="shared" si="162"/>
        <v>1.3756666666666639E-2</v>
      </c>
      <c r="M325" s="18">
        <f t="shared" si="163"/>
        <v>0.12107000000000012</v>
      </c>
      <c r="N325" s="21"/>
      <c r="O325" s="36">
        <f t="shared" si="166"/>
        <v>6.0178022644057708E-2</v>
      </c>
      <c r="P325" s="36">
        <f t="shared" si="171"/>
        <v>-1.8</v>
      </c>
      <c r="Q325" s="38"/>
      <c r="R325" s="36"/>
      <c r="S325" s="21"/>
      <c r="U325" s="23">
        <f t="shared" si="172"/>
        <v>-761.81266862223845</v>
      </c>
      <c r="V325" s="23">
        <f t="shared" si="173"/>
        <v>-759.49258119219508</v>
      </c>
      <c r="W325" s="24">
        <f t="shared" si="153"/>
        <v>1.0473224999999999</v>
      </c>
      <c r="X325" s="24">
        <f t="shared" si="155"/>
        <v>1.1521574999999999</v>
      </c>
      <c r="Y325" s="24">
        <f t="shared" si="156"/>
        <v>1.240211574074074</v>
      </c>
      <c r="Z325" s="27">
        <f t="shared" si="157"/>
        <v>8.8054074074074062E-2</v>
      </c>
      <c r="AA325" s="64">
        <f t="shared" si="158"/>
        <v>0.19288907407407407</v>
      </c>
      <c r="AC325" s="36">
        <f t="shared" si="167"/>
        <v>0.52071190395761224</v>
      </c>
      <c r="AD325" s="36">
        <f t="shared" si="174"/>
        <v>-2.16</v>
      </c>
      <c r="AE325" s="49"/>
      <c r="AF325" s="36"/>
      <c r="AG325" s="21"/>
      <c r="AI325" s="23"/>
      <c r="AJ325" s="23"/>
      <c r="AK325" s="24"/>
      <c r="AL325" s="24"/>
      <c r="AM325" s="24"/>
      <c r="AN325" s="27"/>
      <c r="AO325" s="18"/>
      <c r="AP325" s="21"/>
    </row>
    <row r="326" spans="1:42" ht="15">
      <c r="A326" s="14">
        <v>1637700</v>
      </c>
      <c r="B326" s="12">
        <f t="shared" si="168"/>
        <v>-1637.7</v>
      </c>
      <c r="C326" s="12">
        <f t="shared" si="169"/>
        <v>1.5999999999999091</v>
      </c>
      <c r="D326" s="16">
        <v>0.89724999999999999</v>
      </c>
      <c r="G326" s="23">
        <f t="shared" si="170"/>
        <v>-463.29475298737395</v>
      </c>
      <c r="H326" s="23">
        <f t="shared" si="170"/>
        <v>-462.52139051069298</v>
      </c>
      <c r="I326" s="24">
        <f t="shared" si="159"/>
        <v>1.0072000000000001</v>
      </c>
      <c r="J326" s="24">
        <f t="shared" si="160"/>
        <v>0.95411666666666672</v>
      </c>
      <c r="K326" s="24">
        <f t="shared" si="161"/>
        <v>0.98487111111111125</v>
      </c>
      <c r="L326" s="65">
        <f t="shared" si="162"/>
        <v>3.0754444444444529E-2</v>
      </c>
      <c r="M326" s="18">
        <f t="shared" si="163"/>
        <v>-2.2328888888888843E-2</v>
      </c>
      <c r="N326" s="21"/>
      <c r="O326" s="36">
        <f t="shared" si="166"/>
        <v>0.68772170016096357</v>
      </c>
      <c r="P326" s="36">
        <f t="shared" si="171"/>
        <v>-1.8</v>
      </c>
      <c r="Q326" s="38"/>
      <c r="R326" s="36"/>
      <c r="S326" s="21"/>
      <c r="U326" s="23">
        <f t="shared" si="172"/>
        <v>-757.17249376215227</v>
      </c>
      <c r="V326" s="23">
        <f t="shared" si="173"/>
        <v>-754.8524063321089</v>
      </c>
      <c r="W326" s="24">
        <f t="shared" ref="W326:W389" si="175">AVERAGEIFS(Y_VADM,AgeBP,"&gt;"&amp;U326,AgeBP,"&lt;="&amp;U327)</f>
        <v>1.2324999999999999</v>
      </c>
      <c r="X326" s="24">
        <f t="shared" si="155"/>
        <v>1.1360241666666666</v>
      </c>
      <c r="Y326" s="24">
        <f t="shared" si="156"/>
        <v>1.2852858333333332</v>
      </c>
      <c r="Z326" s="27">
        <f t="shared" si="157"/>
        <v>0.14926166666666663</v>
      </c>
      <c r="AA326" s="64">
        <f t="shared" si="158"/>
        <v>5.278583333333331E-2</v>
      </c>
      <c r="AC326" s="36">
        <f t="shared" si="167"/>
        <v>0.94765710769977674</v>
      </c>
      <c r="AD326" s="36">
        <f t="shared" si="174"/>
        <v>-2.16</v>
      </c>
      <c r="AE326" s="49"/>
      <c r="AF326" s="36"/>
      <c r="AG326" s="21"/>
      <c r="AI326" s="23"/>
      <c r="AJ326" s="23"/>
      <c r="AK326" s="24"/>
      <c r="AL326" s="24"/>
      <c r="AM326" s="24"/>
      <c r="AN326" s="27"/>
      <c r="AO326" s="18"/>
      <c r="AP326" s="21"/>
    </row>
    <row r="327" spans="1:42" ht="15">
      <c r="A327" s="14">
        <v>1636100</v>
      </c>
      <c r="B327" s="12">
        <f t="shared" si="168"/>
        <v>-1636.1</v>
      </c>
      <c r="C327" s="12">
        <f t="shared" si="169"/>
        <v>1.6000000000001364</v>
      </c>
      <c r="D327" s="16">
        <v>0.99509000000000003</v>
      </c>
      <c r="G327" s="23">
        <f t="shared" si="170"/>
        <v>-461.7480280340119</v>
      </c>
      <c r="H327" s="23">
        <f t="shared" si="170"/>
        <v>-460.97466555733092</v>
      </c>
      <c r="I327" s="24">
        <f t="shared" si="159"/>
        <v>0.93062</v>
      </c>
      <c r="J327" s="24">
        <f t="shared" si="160"/>
        <v>0.90779333333333334</v>
      </c>
      <c r="K327" s="24">
        <f t="shared" si="161"/>
        <v>0.93154555555555563</v>
      </c>
      <c r="L327" s="65">
        <f t="shared" si="162"/>
        <v>2.3752222222222286E-2</v>
      </c>
      <c r="M327" s="18">
        <f t="shared" si="163"/>
        <v>9.2555555555562385E-4</v>
      </c>
      <c r="N327" s="21"/>
      <c r="O327" s="36">
        <f t="shared" si="166"/>
        <v>0.99347275099724297</v>
      </c>
      <c r="P327" s="36">
        <f t="shared" si="171"/>
        <v>-1.8</v>
      </c>
      <c r="Q327" s="38"/>
      <c r="R327" s="36"/>
      <c r="S327" s="21"/>
      <c r="U327" s="23">
        <f t="shared" si="172"/>
        <v>-752.53231890206609</v>
      </c>
      <c r="V327" s="23">
        <f t="shared" si="173"/>
        <v>-750.21223147202272</v>
      </c>
      <c r="W327" s="24">
        <f t="shared" si="175"/>
        <v>1.12825</v>
      </c>
      <c r="X327" s="24">
        <f t="shared" si="155"/>
        <v>1.1456999999999999</v>
      </c>
      <c r="Y327" s="24">
        <f t="shared" si="156"/>
        <v>1.2582339814814816</v>
      </c>
      <c r="Z327" s="27">
        <f t="shared" si="157"/>
        <v>0.11253398148148164</v>
      </c>
      <c r="AA327" s="64">
        <f t="shared" si="158"/>
        <v>0.1299839814814816</v>
      </c>
      <c r="AC327" s="36">
        <f t="shared" si="167"/>
        <v>0.93118301871360509</v>
      </c>
      <c r="AD327" s="36">
        <f t="shared" si="174"/>
        <v>-2.16</v>
      </c>
      <c r="AE327" s="49"/>
      <c r="AF327" s="36"/>
      <c r="AG327" s="21"/>
      <c r="AI327" s="23"/>
      <c r="AJ327" s="23"/>
      <c r="AK327" s="24"/>
      <c r="AL327" s="24"/>
      <c r="AM327" s="24"/>
      <c r="AN327" s="27"/>
      <c r="AO327" s="18"/>
      <c r="AP327" s="21"/>
    </row>
    <row r="328" spans="1:42" ht="15">
      <c r="A328" s="14">
        <v>1634400</v>
      </c>
      <c r="B328" s="12">
        <f t="shared" si="168"/>
        <v>-1634.4</v>
      </c>
      <c r="C328" s="12">
        <f t="shared" si="169"/>
        <v>1.6999999999998181</v>
      </c>
      <c r="D328" s="16">
        <v>0.92930000000000001</v>
      </c>
      <c r="G328" s="23">
        <f t="shared" si="170"/>
        <v>-460.20130308064984</v>
      </c>
      <c r="H328" s="23">
        <f t="shared" si="170"/>
        <v>-459.42794060396886</v>
      </c>
      <c r="I328" s="24">
        <f t="shared" si="159"/>
        <v>0.78556000000000004</v>
      </c>
      <c r="J328" s="24">
        <f t="shared" si="160"/>
        <v>0.84489000000000003</v>
      </c>
      <c r="K328" s="24">
        <f t="shared" si="161"/>
        <v>0.90173777777777786</v>
      </c>
      <c r="L328" s="65">
        <f t="shared" si="162"/>
        <v>5.684777777777783E-2</v>
      </c>
      <c r="M328" s="18">
        <f t="shared" si="163"/>
        <v>0.11617777777777782</v>
      </c>
      <c r="N328" s="21"/>
      <c r="O328" s="36">
        <f t="shared" si="166"/>
        <v>0.8343668604221437</v>
      </c>
      <c r="P328" s="36">
        <f t="shared" si="171"/>
        <v>-1.8</v>
      </c>
      <c r="Q328" s="38"/>
      <c r="R328" s="36"/>
      <c r="S328" s="21"/>
      <c r="U328" s="23">
        <f t="shared" si="172"/>
        <v>-747.89214404197992</v>
      </c>
      <c r="V328" s="23">
        <f t="shared" si="173"/>
        <v>-745.57205661193655</v>
      </c>
      <c r="W328" s="24">
        <f t="shared" si="175"/>
        <v>1.0763500000000001</v>
      </c>
      <c r="X328" s="24">
        <f t="shared" si="155"/>
        <v>1.2358555555555555</v>
      </c>
      <c r="Y328" s="24">
        <f t="shared" si="156"/>
        <v>1.2006769444444445</v>
      </c>
      <c r="Z328" s="27">
        <f t="shared" si="157"/>
        <v>-3.517861111111098E-2</v>
      </c>
      <c r="AA328" s="64">
        <f t="shared" si="158"/>
        <v>0.12432694444444436</v>
      </c>
      <c r="AC328" s="36">
        <f t="shared" si="167"/>
        <v>0.47899804632484483</v>
      </c>
      <c r="AD328" s="36">
        <f t="shared" si="174"/>
        <v>-2.16</v>
      </c>
      <c r="AE328" s="49"/>
      <c r="AF328" s="36"/>
      <c r="AG328" s="21"/>
      <c r="AI328" s="23"/>
      <c r="AJ328" s="23"/>
      <c r="AK328" s="24"/>
      <c r="AL328" s="24"/>
      <c r="AM328" s="24"/>
      <c r="AN328" s="27"/>
      <c r="AO328" s="18"/>
      <c r="AP328" s="21"/>
    </row>
    <row r="329" spans="1:42" ht="15">
      <c r="A329" s="14">
        <v>1632800</v>
      </c>
      <c r="B329" s="12">
        <f t="shared" si="168"/>
        <v>-1632.8</v>
      </c>
      <c r="C329" s="12">
        <f t="shared" si="169"/>
        <v>1.6000000000001364</v>
      </c>
      <c r="D329" s="16">
        <v>0.78473999999999999</v>
      </c>
      <c r="G329" s="23">
        <f t="shared" si="170"/>
        <v>-458.65457812728778</v>
      </c>
      <c r="H329" s="23">
        <f t="shared" si="170"/>
        <v>-457.8812156506068</v>
      </c>
      <c r="I329" s="24">
        <f t="shared" si="159"/>
        <v>0.81848999999999994</v>
      </c>
      <c r="J329" s="24">
        <f t="shared" si="160"/>
        <v>0.78953000000000007</v>
      </c>
      <c r="K329" s="24">
        <f t="shared" si="161"/>
        <v>0.87727111111111111</v>
      </c>
      <c r="L329" s="65">
        <f t="shared" si="162"/>
        <v>8.7741111111111048E-2</v>
      </c>
      <c r="M329" s="18">
        <f t="shared" si="163"/>
        <v>5.8781111111111173E-2</v>
      </c>
      <c r="N329" s="21"/>
      <c r="O329" s="36">
        <f t="shared" si="166"/>
        <v>0.28485144290076486</v>
      </c>
      <c r="P329" s="36">
        <f t="shared" si="171"/>
        <v>-1.8</v>
      </c>
      <c r="Q329" s="38"/>
      <c r="R329" s="36"/>
      <c r="S329" s="21"/>
      <c r="U329" s="23">
        <f t="shared" si="172"/>
        <v>-743.25196918189374</v>
      </c>
      <c r="V329" s="23">
        <f t="shared" si="173"/>
        <v>-740.93188175185037</v>
      </c>
      <c r="W329" s="24">
        <f t="shared" si="175"/>
        <v>1.5029666666666668</v>
      </c>
      <c r="X329" s="24">
        <f t="shared" si="155"/>
        <v>1.3556833333333334</v>
      </c>
      <c r="Y329" s="24">
        <f t="shared" si="156"/>
        <v>1.1523425</v>
      </c>
      <c r="Z329" s="27">
        <f t="shared" si="157"/>
        <v>-0.2033408333333333</v>
      </c>
      <c r="AA329" s="64">
        <f t="shared" si="158"/>
        <v>-0.35062416666666674</v>
      </c>
      <c r="AC329" s="36">
        <f t="shared" si="167"/>
        <v>-0.19731543540963017</v>
      </c>
      <c r="AD329" s="36">
        <f t="shared" si="174"/>
        <v>-2.16</v>
      </c>
      <c r="AE329" s="49"/>
      <c r="AF329" s="36"/>
      <c r="AG329" s="21"/>
      <c r="AI329" s="23"/>
      <c r="AJ329" s="23"/>
      <c r="AK329" s="24"/>
      <c r="AL329" s="24"/>
      <c r="AM329" s="24"/>
      <c r="AN329" s="27"/>
      <c r="AO329" s="18"/>
      <c r="AP329" s="21"/>
    </row>
    <row r="330" spans="1:42" ht="15">
      <c r="A330" s="14">
        <v>1631200</v>
      </c>
      <c r="B330" s="12">
        <f t="shared" si="168"/>
        <v>-1631.2</v>
      </c>
      <c r="C330" s="12">
        <f t="shared" si="169"/>
        <v>1.5999999999999091</v>
      </c>
      <c r="D330" s="16">
        <v>0.77637999999999996</v>
      </c>
      <c r="G330" s="23">
        <f t="shared" si="170"/>
        <v>-457.10785317392572</v>
      </c>
      <c r="H330" s="23">
        <f t="shared" si="170"/>
        <v>-456.33449069724475</v>
      </c>
      <c r="I330" s="24">
        <f t="shared" si="159"/>
        <v>0.76454</v>
      </c>
      <c r="J330" s="24">
        <f t="shared" si="160"/>
        <v>0.79449999999999987</v>
      </c>
      <c r="K330" s="24">
        <f t="shared" si="161"/>
        <v>0.8780066666666666</v>
      </c>
      <c r="L330" s="65">
        <f t="shared" si="162"/>
        <v>8.3506666666666729E-2</v>
      </c>
      <c r="M330" s="18">
        <f t="shared" si="163"/>
        <v>0.1134666666666666</v>
      </c>
      <c r="N330" s="21"/>
      <c r="O330" s="36">
        <f t="shared" si="166"/>
        <v>-0.39794913052504099</v>
      </c>
      <c r="P330" s="36">
        <f t="shared" si="171"/>
        <v>-1.8</v>
      </c>
      <c r="Q330" s="38"/>
      <c r="R330" s="36"/>
      <c r="S330" s="21"/>
      <c r="U330" s="23">
        <f t="shared" si="172"/>
        <v>-738.61179432180757</v>
      </c>
      <c r="V330" s="23">
        <f t="shared" si="173"/>
        <v>-736.29170689176419</v>
      </c>
      <c r="W330" s="24">
        <f t="shared" si="175"/>
        <v>1.4877333333333331</v>
      </c>
      <c r="X330" s="24">
        <f t="shared" si="155"/>
        <v>1.4159444444444444</v>
      </c>
      <c r="Y330" s="24">
        <f t="shared" si="156"/>
        <v>1.1428751851851853</v>
      </c>
      <c r="Z330" s="27">
        <f t="shared" si="157"/>
        <v>-0.27306925925925918</v>
      </c>
      <c r="AA330" s="64">
        <f t="shared" si="158"/>
        <v>-0.34485814814814786</v>
      </c>
      <c r="AC330" s="36">
        <f t="shared" si="167"/>
        <v>-0.78130283199912132</v>
      </c>
      <c r="AD330" s="36">
        <f t="shared" si="174"/>
        <v>-2.16</v>
      </c>
      <c r="AE330" s="49"/>
      <c r="AF330" s="36"/>
      <c r="AG330" s="21"/>
      <c r="AI330" s="23"/>
      <c r="AJ330" s="23"/>
      <c r="AK330" s="24"/>
      <c r="AL330" s="24"/>
      <c r="AM330" s="24"/>
      <c r="AN330" s="27"/>
      <c r="AO330" s="18"/>
      <c r="AP330" s="21"/>
    </row>
    <row r="331" spans="1:42" ht="15">
      <c r="A331" s="14">
        <v>1629500</v>
      </c>
      <c r="B331" s="12">
        <f t="shared" si="168"/>
        <v>-1629.5</v>
      </c>
      <c r="C331" s="12">
        <f t="shared" si="169"/>
        <v>1.7000000000000455</v>
      </c>
      <c r="D331" s="16">
        <v>1.1218999999999999</v>
      </c>
      <c r="G331" s="23">
        <f t="shared" si="170"/>
        <v>-455.56112822056366</v>
      </c>
      <c r="H331" s="23">
        <f t="shared" si="170"/>
        <v>-454.78776574388269</v>
      </c>
      <c r="I331" s="24">
        <f t="shared" si="159"/>
        <v>0.80047000000000001</v>
      </c>
      <c r="J331" s="24">
        <f t="shared" si="160"/>
        <v>0.82847999999999999</v>
      </c>
      <c r="K331" s="24">
        <f t="shared" si="161"/>
        <v>0.88726222222222217</v>
      </c>
      <c r="L331" s="65">
        <f t="shared" si="162"/>
        <v>5.878222222222218E-2</v>
      </c>
      <c r="M331" s="18">
        <f t="shared" si="163"/>
        <v>8.679222222222216E-2</v>
      </c>
      <c r="N331" s="21"/>
      <c r="O331" s="36">
        <f t="shared" si="166"/>
        <v>-0.89454488306623103</v>
      </c>
      <c r="P331" s="36">
        <f t="shared" si="171"/>
        <v>-1.8</v>
      </c>
      <c r="Q331" s="38"/>
      <c r="R331" s="36"/>
      <c r="S331" s="21"/>
      <c r="U331" s="23">
        <f t="shared" si="172"/>
        <v>-733.97161946172139</v>
      </c>
      <c r="V331" s="23">
        <f t="shared" si="173"/>
        <v>-731.65153203167802</v>
      </c>
      <c r="W331" s="24">
        <f t="shared" si="175"/>
        <v>1.2571333333333332</v>
      </c>
      <c r="X331" s="24">
        <f t="shared" si="155"/>
        <v>1.2140177777777776</v>
      </c>
      <c r="Y331" s="24">
        <f t="shared" si="156"/>
        <v>1.1545307407407406</v>
      </c>
      <c r="Z331" s="27">
        <f t="shared" si="157"/>
        <v>-5.948703703703706E-2</v>
      </c>
      <c r="AA331" s="64">
        <f t="shared" si="158"/>
        <v>-0.10260259259259263</v>
      </c>
      <c r="AC331" s="36">
        <f t="shared" si="167"/>
        <v>-0.999709950282479</v>
      </c>
      <c r="AD331" s="36">
        <f t="shared" si="174"/>
        <v>-2.16</v>
      </c>
      <c r="AE331" s="49"/>
      <c r="AF331" s="36"/>
      <c r="AG331" s="21"/>
      <c r="AI331" s="23"/>
      <c r="AJ331" s="23"/>
      <c r="AK331" s="24"/>
      <c r="AL331" s="24"/>
      <c r="AM331" s="24"/>
      <c r="AN331" s="27"/>
      <c r="AO331" s="18"/>
      <c r="AP331" s="21"/>
    </row>
    <row r="332" spans="1:42" ht="15">
      <c r="A332" s="14">
        <v>1627900</v>
      </c>
      <c r="B332" s="12">
        <f t="shared" si="168"/>
        <v>-1627.9</v>
      </c>
      <c r="C332" s="12">
        <f t="shared" si="169"/>
        <v>1.5999999999999091</v>
      </c>
      <c r="D332" s="16">
        <v>1.1948000000000001</v>
      </c>
      <c r="G332" s="23">
        <f t="shared" si="170"/>
        <v>-454.0144032672016</v>
      </c>
      <c r="H332" s="23">
        <f t="shared" si="170"/>
        <v>-453.24104079052063</v>
      </c>
      <c r="I332" s="24">
        <f t="shared" si="159"/>
        <v>0.92042999999999997</v>
      </c>
      <c r="J332" s="24">
        <f t="shared" si="160"/>
        <v>0.88816666666666666</v>
      </c>
      <c r="K332" s="24">
        <f t="shared" si="161"/>
        <v>0.87171222222222211</v>
      </c>
      <c r="L332" s="65">
        <f t="shared" si="162"/>
        <v>-1.6454444444444549E-2</v>
      </c>
      <c r="M332" s="18">
        <f t="shared" si="163"/>
        <v>-4.871777777777786E-2</v>
      </c>
      <c r="N332" s="21"/>
      <c r="O332" s="36">
        <f t="shared" si="166"/>
        <v>-0.97257314306174825</v>
      </c>
      <c r="P332" s="36">
        <f t="shared" si="171"/>
        <v>-1.8</v>
      </c>
      <c r="Q332" s="38"/>
      <c r="R332" s="36"/>
      <c r="S332" s="21"/>
      <c r="U332" s="23">
        <f t="shared" si="172"/>
        <v>-729.33144460163521</v>
      </c>
      <c r="V332" s="23">
        <f t="shared" si="173"/>
        <v>-727.01135717159184</v>
      </c>
      <c r="W332" s="24">
        <f t="shared" si="175"/>
        <v>0.89718666666666669</v>
      </c>
      <c r="X332" s="24">
        <f t="shared" si="155"/>
        <v>0.96531999999999984</v>
      </c>
      <c r="Y332" s="24">
        <f t="shared" si="156"/>
        <v>1.1607659259259258</v>
      </c>
      <c r="Z332" s="27">
        <f t="shared" si="157"/>
        <v>0.19544592592592591</v>
      </c>
      <c r="AA332" s="64">
        <f t="shared" si="158"/>
        <v>0.26357925925925907</v>
      </c>
      <c r="AC332" s="36">
        <f t="shared" si="167"/>
        <v>-0.75034167229014703</v>
      </c>
      <c r="AD332" s="36">
        <f t="shared" si="174"/>
        <v>-2.16</v>
      </c>
      <c r="AE332" s="49"/>
      <c r="AF332" s="36"/>
      <c r="AG332" s="21"/>
      <c r="AI332" s="23"/>
      <c r="AJ332" s="23"/>
      <c r="AK332" s="24"/>
      <c r="AL332" s="24"/>
      <c r="AM332" s="24"/>
      <c r="AN332" s="27"/>
      <c r="AO332" s="18"/>
      <c r="AP332" s="21"/>
    </row>
    <row r="333" spans="1:42" ht="15">
      <c r="A333" s="14">
        <v>1625100</v>
      </c>
      <c r="B333" s="12">
        <f t="shared" si="168"/>
        <v>-1625.1</v>
      </c>
      <c r="C333" s="12">
        <f t="shared" si="169"/>
        <v>2.8000000000001819</v>
      </c>
      <c r="D333" s="16">
        <v>1.1572</v>
      </c>
      <c r="G333" s="23">
        <f t="shared" si="170"/>
        <v>-452.46767831383954</v>
      </c>
      <c r="H333" s="23">
        <f t="shared" si="170"/>
        <v>-451.69431583715857</v>
      </c>
      <c r="I333" s="24">
        <f t="shared" si="159"/>
        <v>0.94359999999999999</v>
      </c>
      <c r="J333" s="24">
        <f t="shared" si="160"/>
        <v>0.9317266666666667</v>
      </c>
      <c r="K333" s="24">
        <f t="shared" si="161"/>
        <v>0.91107777777777776</v>
      </c>
      <c r="L333" s="65">
        <f t="shared" si="162"/>
        <v>-2.0648888888888939E-2</v>
      </c>
      <c r="M333" s="18">
        <f t="shared" si="163"/>
        <v>-3.252222222222223E-2</v>
      </c>
      <c r="N333" s="21"/>
      <c r="O333" s="36">
        <f t="shared" si="166"/>
        <v>-0.5955236204721972</v>
      </c>
      <c r="P333" s="36">
        <f t="shared" si="171"/>
        <v>-1.8</v>
      </c>
      <c r="Q333" s="38"/>
      <c r="R333" s="36"/>
      <c r="S333" s="21"/>
      <c r="U333" s="23">
        <f t="shared" si="172"/>
        <v>-724.69126974154904</v>
      </c>
      <c r="V333" s="23">
        <f t="shared" si="173"/>
        <v>-722.37118231150566</v>
      </c>
      <c r="W333" s="24">
        <f t="shared" si="175"/>
        <v>0.74163999999999997</v>
      </c>
      <c r="X333" s="24">
        <f t="shared" si="155"/>
        <v>0.86698111111111109</v>
      </c>
      <c r="Y333" s="24">
        <f t="shared" si="156"/>
        <v>1.1873381481481482</v>
      </c>
      <c r="Z333" s="27">
        <f t="shared" si="157"/>
        <v>0.32035703703703711</v>
      </c>
      <c r="AA333" s="64">
        <f t="shared" si="158"/>
        <v>0.44569814814814823</v>
      </c>
      <c r="AC333" s="36">
        <f t="shared" si="167"/>
        <v>-0.14988018671445902</v>
      </c>
      <c r="AD333" s="36">
        <f t="shared" si="174"/>
        <v>-2.16</v>
      </c>
      <c r="AE333" s="49"/>
      <c r="AF333" s="36"/>
      <c r="AG333" s="21"/>
      <c r="AI333" s="23"/>
      <c r="AJ333" s="23"/>
      <c r="AK333" s="24"/>
      <c r="AL333" s="24"/>
      <c r="AM333" s="24"/>
      <c r="AN333" s="27"/>
      <c r="AO333" s="18"/>
      <c r="AP333" s="21"/>
    </row>
    <row r="334" spans="1:42" ht="15">
      <c r="A334" s="14">
        <v>1622200</v>
      </c>
      <c r="B334" s="12">
        <f t="shared" si="168"/>
        <v>-1622.2</v>
      </c>
      <c r="C334" s="12">
        <f t="shared" si="169"/>
        <v>2.8999999999998636</v>
      </c>
      <c r="D334" s="16">
        <v>1.1169</v>
      </c>
      <c r="G334" s="23">
        <f t="shared" si="170"/>
        <v>-450.92095336047748</v>
      </c>
      <c r="H334" s="23">
        <f t="shared" si="170"/>
        <v>-450.14759088379651</v>
      </c>
      <c r="I334" s="24">
        <f t="shared" si="159"/>
        <v>0.93115000000000003</v>
      </c>
      <c r="J334" s="24">
        <f t="shared" si="160"/>
        <v>0.98841666666666672</v>
      </c>
      <c r="K334" s="24">
        <f t="shared" si="161"/>
        <v>0.9251166666666667</v>
      </c>
      <c r="L334" s="65">
        <f t="shared" si="162"/>
        <v>-6.3300000000000023E-2</v>
      </c>
      <c r="M334" s="18">
        <f t="shared" si="163"/>
        <v>-6.033333333333335E-3</v>
      </c>
      <c r="N334" s="21"/>
      <c r="O334" s="36">
        <f t="shared" si="166"/>
        <v>6.0178022644121296E-2</v>
      </c>
      <c r="P334" s="36">
        <f t="shared" si="171"/>
        <v>-1.8</v>
      </c>
      <c r="Q334" s="38"/>
      <c r="R334" s="36"/>
      <c r="S334" s="21"/>
      <c r="U334" s="23">
        <f t="shared" si="172"/>
        <v>-720.05109488146286</v>
      </c>
      <c r="V334" s="23">
        <f t="shared" si="173"/>
        <v>-717.73100745141949</v>
      </c>
      <c r="W334" s="24">
        <f t="shared" si="175"/>
        <v>0.96211666666666673</v>
      </c>
      <c r="X334" s="24">
        <f t="shared" si="155"/>
        <v>1.0137188888888888</v>
      </c>
      <c r="Y334" s="24">
        <f t="shared" si="156"/>
        <v>1.1358292592592594</v>
      </c>
      <c r="Z334" s="27">
        <f t="shared" si="157"/>
        <v>0.12211037037037054</v>
      </c>
      <c r="AA334" s="64">
        <f t="shared" si="158"/>
        <v>0.17371259259259264</v>
      </c>
      <c r="AC334" s="36">
        <f t="shared" si="167"/>
        <v>0.52071190395766664</v>
      </c>
      <c r="AD334" s="36">
        <f t="shared" si="174"/>
        <v>-2.16</v>
      </c>
      <c r="AE334" s="49"/>
      <c r="AF334" s="36"/>
      <c r="AG334" s="21"/>
      <c r="AI334" s="23"/>
      <c r="AJ334" s="23"/>
      <c r="AK334" s="24"/>
      <c r="AL334" s="24"/>
      <c r="AM334" s="24"/>
      <c r="AN334" s="27"/>
      <c r="AO334" s="18"/>
      <c r="AP334" s="21"/>
    </row>
    <row r="335" spans="1:42" ht="15">
      <c r="A335" s="14">
        <v>1619400</v>
      </c>
      <c r="B335" s="12">
        <f t="shared" si="168"/>
        <v>-1619.4</v>
      </c>
      <c r="C335" s="12">
        <f t="shared" si="169"/>
        <v>2.7999999999999545</v>
      </c>
      <c r="D335" s="16">
        <v>1.1436999999999999</v>
      </c>
      <c r="G335" s="23">
        <f t="shared" si="170"/>
        <v>-449.37422840711542</v>
      </c>
      <c r="H335" s="23">
        <f t="shared" si="170"/>
        <v>-448.60086593043445</v>
      </c>
      <c r="I335" s="24">
        <f t="shared" si="159"/>
        <v>1.0905</v>
      </c>
      <c r="J335" s="24">
        <f t="shared" si="160"/>
        <v>0.93744000000000005</v>
      </c>
      <c r="K335" s="24">
        <f t="shared" si="161"/>
        <v>0.96807333333333334</v>
      </c>
      <c r="L335" s="65">
        <f t="shared" si="162"/>
        <v>3.063333333333329E-2</v>
      </c>
      <c r="M335" s="18">
        <f t="shared" si="163"/>
        <v>-0.12242666666666668</v>
      </c>
      <c r="N335" s="21"/>
      <c r="O335" s="36">
        <f t="shared" si="166"/>
        <v>0.6877217001610304</v>
      </c>
      <c r="P335" s="36">
        <f t="shared" si="171"/>
        <v>-1.8</v>
      </c>
      <c r="Q335" s="38"/>
      <c r="R335" s="36"/>
      <c r="S335" s="21"/>
      <c r="U335" s="23">
        <f t="shared" si="172"/>
        <v>-715.41092002137668</v>
      </c>
      <c r="V335" s="23">
        <f t="shared" si="173"/>
        <v>-713.09083259133331</v>
      </c>
      <c r="W335" s="24">
        <f t="shared" si="175"/>
        <v>1.3373999999999999</v>
      </c>
      <c r="X335" s="24">
        <f t="shared" si="155"/>
        <v>1.1612944444444444</v>
      </c>
      <c r="Y335" s="24">
        <f t="shared" si="156"/>
        <v>1.0609238888888888</v>
      </c>
      <c r="Z335" s="27">
        <f t="shared" si="157"/>
        <v>-0.10037055555555563</v>
      </c>
      <c r="AA335" s="64">
        <f t="shared" si="158"/>
        <v>-0.27647611111111114</v>
      </c>
      <c r="AC335" s="36">
        <f t="shared" si="167"/>
        <v>0.94765710769978795</v>
      </c>
      <c r="AD335" s="36">
        <f t="shared" si="174"/>
        <v>-2.16</v>
      </c>
      <c r="AE335" s="49"/>
      <c r="AF335" s="36"/>
      <c r="AG335" s="21"/>
      <c r="AI335" s="23"/>
      <c r="AJ335" s="23"/>
      <c r="AK335" s="24"/>
      <c r="AL335" s="24"/>
      <c r="AM335" s="24"/>
      <c r="AN335" s="27"/>
      <c r="AO335" s="18"/>
      <c r="AP335" s="21"/>
    </row>
    <row r="336" spans="1:42" ht="15">
      <c r="A336" s="14">
        <v>1616600</v>
      </c>
      <c r="B336" s="12">
        <f t="shared" si="168"/>
        <v>-1616.6</v>
      </c>
      <c r="C336" s="12">
        <f t="shared" si="169"/>
        <v>2.8000000000001819</v>
      </c>
      <c r="D336" s="16">
        <v>0.91327000000000003</v>
      </c>
      <c r="G336" s="23">
        <f t="shared" si="170"/>
        <v>-447.82750345375337</v>
      </c>
      <c r="H336" s="23">
        <f t="shared" si="170"/>
        <v>-447.05414097707239</v>
      </c>
      <c r="I336" s="24">
        <f t="shared" si="159"/>
        <v>0.79066999999999998</v>
      </c>
      <c r="J336" s="24">
        <f t="shared" si="160"/>
        <v>1.0070066666666666</v>
      </c>
      <c r="K336" s="24">
        <f t="shared" si="161"/>
        <v>0.99485111111111124</v>
      </c>
      <c r="L336" s="65">
        <f t="shared" si="162"/>
        <v>-1.2155555555555364E-2</v>
      </c>
      <c r="M336" s="18">
        <f t="shared" si="163"/>
        <v>0.20418111111111126</v>
      </c>
      <c r="N336" s="21"/>
      <c r="O336" s="36">
        <f t="shared" si="166"/>
        <v>0.9934727509972503</v>
      </c>
      <c r="P336" s="36">
        <f t="shared" si="171"/>
        <v>-1.8</v>
      </c>
      <c r="Q336" s="38"/>
      <c r="R336" s="36"/>
      <c r="S336" s="21"/>
      <c r="U336" s="23">
        <f t="shared" si="172"/>
        <v>-710.77074516129051</v>
      </c>
      <c r="V336" s="23">
        <f t="shared" si="173"/>
        <v>-708.45065773124713</v>
      </c>
      <c r="W336" s="24">
        <f t="shared" si="175"/>
        <v>1.1843666666666666</v>
      </c>
      <c r="X336" s="24">
        <f t="shared" si="155"/>
        <v>1.2790888888888887</v>
      </c>
      <c r="Y336" s="24">
        <f t="shared" si="156"/>
        <v>1.0194887037037037</v>
      </c>
      <c r="Z336" s="27">
        <f t="shared" si="157"/>
        <v>-0.25960018518518502</v>
      </c>
      <c r="AA336" s="64">
        <f t="shared" si="158"/>
        <v>-0.16487796296296287</v>
      </c>
      <c r="AC336" s="36">
        <f t="shared" si="167"/>
        <v>0.93118301871359233</v>
      </c>
      <c r="AD336" s="36">
        <f t="shared" si="174"/>
        <v>-2.16</v>
      </c>
      <c r="AE336" s="49"/>
      <c r="AF336" s="36"/>
      <c r="AG336" s="21"/>
      <c r="AI336" s="23"/>
      <c r="AJ336" s="23"/>
      <c r="AK336" s="24"/>
      <c r="AL336" s="24"/>
      <c r="AM336" s="24"/>
      <c r="AN336" s="27"/>
      <c r="AO336" s="18"/>
      <c r="AP336" s="21"/>
    </row>
    <row r="337" spans="1:42" ht="15">
      <c r="A337" s="14">
        <v>1613800</v>
      </c>
      <c r="B337" s="12">
        <f t="shared" si="168"/>
        <v>-1613.8</v>
      </c>
      <c r="C337" s="12">
        <f t="shared" si="169"/>
        <v>2.7999999999999545</v>
      </c>
      <c r="D337" s="16">
        <v>1.1656</v>
      </c>
      <c r="G337" s="23">
        <f t="shared" si="170"/>
        <v>-446.28077850039131</v>
      </c>
      <c r="H337" s="23">
        <f t="shared" si="170"/>
        <v>-445.50741602371033</v>
      </c>
      <c r="I337" s="24">
        <f t="shared" si="159"/>
        <v>1.13985</v>
      </c>
      <c r="J337" s="24">
        <f t="shared" si="160"/>
        <v>0.95845333333333338</v>
      </c>
      <c r="K337" s="24">
        <f t="shared" si="161"/>
        <v>1.0178588888888891</v>
      </c>
      <c r="L337" s="65">
        <f t="shared" si="162"/>
        <v>5.9405555555555711E-2</v>
      </c>
      <c r="M337" s="18">
        <f t="shared" si="163"/>
        <v>-0.12199111111111094</v>
      </c>
      <c r="N337" s="21"/>
      <c r="O337" s="36">
        <f t="shared" si="166"/>
        <v>0.8343668604221085</v>
      </c>
      <c r="P337" s="36">
        <f t="shared" si="171"/>
        <v>-1.8</v>
      </c>
      <c r="Q337" s="38"/>
      <c r="R337" s="36"/>
      <c r="S337" s="21"/>
      <c r="U337" s="23">
        <f t="shared" si="172"/>
        <v>-706.13057030120433</v>
      </c>
      <c r="V337" s="23">
        <f t="shared" si="173"/>
        <v>-703.81048287116096</v>
      </c>
      <c r="W337" s="24">
        <f t="shared" si="175"/>
        <v>1.3155000000000001</v>
      </c>
      <c r="X337" s="24">
        <f t="shared" si="155"/>
        <v>1.179751111111111</v>
      </c>
      <c r="Y337" s="24">
        <f t="shared" si="156"/>
        <v>1.0645049999999998</v>
      </c>
      <c r="Z337" s="27">
        <f t="shared" si="157"/>
        <v>-0.11524611111111116</v>
      </c>
      <c r="AA337" s="64">
        <f t="shared" si="158"/>
        <v>-0.2509950000000003</v>
      </c>
      <c r="AC337" s="36">
        <f t="shared" si="167"/>
        <v>0.47899804632480136</v>
      </c>
      <c r="AD337" s="36">
        <f t="shared" si="174"/>
        <v>-2.16</v>
      </c>
      <c r="AE337" s="49"/>
      <c r="AF337" s="36"/>
      <c r="AG337" s="21"/>
      <c r="AI337" s="23"/>
      <c r="AJ337" s="23"/>
      <c r="AK337" s="24"/>
      <c r="AL337" s="24"/>
      <c r="AM337" s="24"/>
      <c r="AN337" s="27"/>
      <c r="AO337" s="18"/>
      <c r="AP337" s="21"/>
    </row>
    <row r="338" spans="1:42" ht="15">
      <c r="A338" s="14">
        <v>1611000</v>
      </c>
      <c r="B338" s="12">
        <f t="shared" si="168"/>
        <v>-1611</v>
      </c>
      <c r="C338" s="12">
        <f t="shared" si="169"/>
        <v>2.7999999999999545</v>
      </c>
      <c r="D338" s="16">
        <v>1.2365999999999999</v>
      </c>
      <c r="G338" s="23">
        <f t="shared" si="170"/>
        <v>-444.73405354702925</v>
      </c>
      <c r="H338" s="23">
        <f t="shared" si="170"/>
        <v>-443.96069107034828</v>
      </c>
      <c r="I338" s="24">
        <f t="shared" si="159"/>
        <v>0.94484000000000001</v>
      </c>
      <c r="J338" s="24">
        <f t="shared" si="160"/>
        <v>1.0786133333333334</v>
      </c>
      <c r="K338" s="24">
        <f t="shared" si="161"/>
        <v>1.0484699999999998</v>
      </c>
      <c r="L338" s="65">
        <f t="shared" si="162"/>
        <v>-3.0143333333333633E-2</v>
      </c>
      <c r="M338" s="18">
        <f t="shared" si="163"/>
        <v>0.10362999999999978</v>
      </c>
      <c r="N338" s="21"/>
      <c r="O338" s="36">
        <f t="shared" si="166"/>
        <v>0.2848514429007038</v>
      </c>
      <c r="P338" s="36">
        <f t="shared" si="171"/>
        <v>-1.8</v>
      </c>
      <c r="Q338" s="38"/>
      <c r="R338" s="36"/>
      <c r="S338" s="21"/>
      <c r="U338" s="23">
        <f t="shared" si="172"/>
        <v>-701.49039544111815</v>
      </c>
      <c r="V338" s="23">
        <f t="shared" si="173"/>
        <v>-699.17030801107478</v>
      </c>
      <c r="W338" s="24">
        <f t="shared" si="175"/>
        <v>1.0393866666666665</v>
      </c>
      <c r="X338" s="24">
        <f t="shared" si="155"/>
        <v>1.056157222222222</v>
      </c>
      <c r="Y338" s="24">
        <f t="shared" si="156"/>
        <v>1.1374505555555554</v>
      </c>
      <c r="Z338" s="27">
        <f t="shared" si="157"/>
        <v>8.129333333333344E-2</v>
      </c>
      <c r="AA338" s="64">
        <f t="shared" si="158"/>
        <v>9.806388888888895E-2</v>
      </c>
      <c r="AC338" s="36">
        <f t="shared" si="167"/>
        <v>-0.19731543540966476</v>
      </c>
      <c r="AD338" s="36">
        <f t="shared" si="174"/>
        <v>-2.16</v>
      </c>
      <c r="AE338" s="49"/>
      <c r="AF338" s="36"/>
      <c r="AG338" s="21"/>
      <c r="AI338" s="23"/>
      <c r="AJ338" s="23"/>
      <c r="AK338" s="24"/>
      <c r="AL338" s="24"/>
      <c r="AM338" s="24"/>
      <c r="AN338" s="27"/>
      <c r="AO338" s="18"/>
      <c r="AP338" s="21"/>
    </row>
    <row r="339" spans="1:42" ht="15">
      <c r="A339" s="14">
        <v>1608200</v>
      </c>
      <c r="B339" s="12">
        <f t="shared" si="168"/>
        <v>-1608.2</v>
      </c>
      <c r="C339" s="12">
        <f t="shared" si="169"/>
        <v>2.7999999999999545</v>
      </c>
      <c r="D339" s="16">
        <v>1.6775</v>
      </c>
      <c r="G339" s="23">
        <f t="shared" si="170"/>
        <v>-443.18732859366719</v>
      </c>
      <c r="H339" s="23">
        <f t="shared" si="170"/>
        <v>-442.41396611698622</v>
      </c>
      <c r="I339" s="24">
        <f t="shared" si="159"/>
        <v>1.1511499999999999</v>
      </c>
      <c r="J339" s="24">
        <f t="shared" si="160"/>
        <v>1.04582</v>
      </c>
      <c r="K339" s="24">
        <f t="shared" si="161"/>
        <v>1.0882866666666666</v>
      </c>
      <c r="L339" s="65">
        <f t="shared" si="162"/>
        <v>4.2466666666666653E-2</v>
      </c>
      <c r="M339" s="18">
        <f t="shared" si="163"/>
        <v>-6.2863333333333271E-2</v>
      </c>
      <c r="N339" s="21"/>
      <c r="O339" s="36">
        <f t="shared" si="166"/>
        <v>-0.39794913052507336</v>
      </c>
      <c r="P339" s="36">
        <f t="shared" si="171"/>
        <v>-1.8</v>
      </c>
      <c r="Q339" s="38"/>
      <c r="R339" s="36"/>
      <c r="S339" s="21"/>
      <c r="U339" s="23">
        <f t="shared" si="172"/>
        <v>-696.85022058103198</v>
      </c>
      <c r="V339" s="23">
        <f t="shared" si="173"/>
        <v>-694.5301331509886</v>
      </c>
      <c r="W339" s="24">
        <f t="shared" si="175"/>
        <v>0.813585</v>
      </c>
      <c r="X339" s="24">
        <f t="shared" si="155"/>
        <v>0.91239611111111107</v>
      </c>
      <c r="Y339" s="24">
        <f t="shared" si="156"/>
        <v>1.1927524074074072</v>
      </c>
      <c r="Z339" s="27">
        <f t="shared" si="157"/>
        <v>0.2803562962962961</v>
      </c>
      <c r="AA339" s="64">
        <f t="shared" si="158"/>
        <v>0.37916740740740718</v>
      </c>
      <c r="AC339" s="36">
        <f t="shared" si="167"/>
        <v>-0.78130283199916106</v>
      </c>
      <c r="AD339" s="36">
        <f t="shared" si="174"/>
        <v>-2.16</v>
      </c>
      <c r="AE339" s="49"/>
      <c r="AF339" s="36"/>
      <c r="AG339" s="21"/>
      <c r="AI339" s="23"/>
      <c r="AJ339" s="23"/>
      <c r="AK339" s="24"/>
      <c r="AL339" s="24"/>
      <c r="AM339" s="24"/>
      <c r="AN339" s="27"/>
      <c r="AO339" s="18"/>
      <c r="AP339" s="21"/>
    </row>
    <row r="340" spans="1:42" ht="15">
      <c r="A340" s="14">
        <v>1605300</v>
      </c>
      <c r="B340" s="12">
        <f t="shared" si="168"/>
        <v>-1605.3</v>
      </c>
      <c r="C340" s="12">
        <f t="shared" si="169"/>
        <v>2.9000000000000909</v>
      </c>
      <c r="D340" s="16">
        <v>1.2524999999999999</v>
      </c>
      <c r="G340" s="23">
        <f t="shared" ref="G340:H355" si="176">G339 + 1.54672495336205</f>
        <v>-441.64060364030513</v>
      </c>
      <c r="H340" s="23">
        <f t="shared" si="176"/>
        <v>-440.86724116362416</v>
      </c>
      <c r="I340" s="24">
        <f t="shared" si="159"/>
        <v>1.0414699999999999</v>
      </c>
      <c r="J340" s="24">
        <f t="shared" si="160"/>
        <v>1.1067066666666665</v>
      </c>
      <c r="K340" s="24">
        <f t="shared" si="161"/>
        <v>1.0885199999999999</v>
      </c>
      <c r="L340" s="65">
        <f t="shared" si="162"/>
        <v>-1.8186666666666573E-2</v>
      </c>
      <c r="M340" s="18">
        <f t="shared" si="163"/>
        <v>4.7050000000000036E-2</v>
      </c>
      <c r="N340" s="21"/>
      <c r="O340" s="36">
        <f t="shared" si="166"/>
        <v>-0.8945448830662468</v>
      </c>
      <c r="P340" s="36">
        <f t="shared" si="171"/>
        <v>-1.8</v>
      </c>
      <c r="Q340" s="38"/>
      <c r="R340" s="36"/>
      <c r="S340" s="21"/>
      <c r="U340" s="23">
        <f t="shared" si="172"/>
        <v>-692.2100457209458</v>
      </c>
      <c r="V340" s="23">
        <f t="shared" si="173"/>
        <v>-689.88995829090243</v>
      </c>
      <c r="W340" s="24">
        <f t="shared" si="175"/>
        <v>0.88421666666666665</v>
      </c>
      <c r="X340" s="24">
        <f t="shared" ref="X340:X403" si="177">AVERAGE(W339:W341)</f>
        <v>1.0000450000000001</v>
      </c>
      <c r="Y340" s="24">
        <f t="shared" ref="Y340:Y403" si="178">AVERAGE(W336:W344)</f>
        <v>1.2299116666666667</v>
      </c>
      <c r="Z340" s="27">
        <f t="shared" ref="Z340:Z403" si="179">Y340-X340</f>
        <v>0.22986666666666666</v>
      </c>
      <c r="AA340" s="64">
        <f t="shared" ref="AA340:AA403" si="180">Y340-W340</f>
        <v>0.34569500000000009</v>
      </c>
      <c r="AC340" s="36">
        <f t="shared" si="167"/>
        <v>-0.99970995028247811</v>
      </c>
      <c r="AD340" s="36">
        <f t="shared" si="174"/>
        <v>-2.16</v>
      </c>
      <c r="AE340" s="49"/>
      <c r="AF340" s="36"/>
      <c r="AG340" s="21"/>
      <c r="AI340" s="23"/>
      <c r="AJ340" s="23"/>
      <c r="AK340" s="24"/>
      <c r="AL340" s="24"/>
      <c r="AM340" s="24"/>
      <c r="AN340" s="27"/>
      <c r="AO340" s="18"/>
      <c r="AP340" s="21"/>
    </row>
    <row r="341" spans="1:42" ht="15">
      <c r="A341" s="14">
        <v>1602500</v>
      </c>
      <c r="B341" s="12">
        <f t="shared" si="168"/>
        <v>-1602.5</v>
      </c>
      <c r="C341" s="12">
        <f t="shared" si="169"/>
        <v>2.7999999999999545</v>
      </c>
      <c r="D341" s="16">
        <v>1.0317000000000001</v>
      </c>
      <c r="G341" s="23">
        <f t="shared" si="176"/>
        <v>-440.09387868694307</v>
      </c>
      <c r="H341" s="23">
        <f t="shared" si="176"/>
        <v>-439.3205162102621</v>
      </c>
      <c r="I341" s="24">
        <f t="shared" ref="I341:I404" si="181">AVERAGEIFS(Y_VADM,AgeBP,"&gt;"&amp;G341,AgeBP,"&lt;="&amp;G342)</f>
        <v>1.1274999999999999</v>
      </c>
      <c r="J341" s="24">
        <f t="shared" ref="J341:J404" si="182">AVERAGE(I340:I342)</f>
        <v>1.1293566666666666</v>
      </c>
      <c r="K341" s="24">
        <f t="shared" ref="K341:K404" si="183">AVERAGE(I337:I345)</f>
        <v>1.1190022222222222</v>
      </c>
      <c r="L341" s="65">
        <f t="shared" si="162"/>
        <v>-1.0354444444444333E-2</v>
      </c>
      <c r="M341" s="18">
        <f t="shared" si="163"/>
        <v>-8.4977777777777153E-3</v>
      </c>
      <c r="N341" s="21"/>
      <c r="O341" s="36">
        <f t="shared" si="166"/>
        <v>-0.97257314306174003</v>
      </c>
      <c r="P341" s="36">
        <f t="shared" si="171"/>
        <v>-1.8</v>
      </c>
      <c r="Q341" s="38"/>
      <c r="R341" s="36"/>
      <c r="S341" s="21"/>
      <c r="U341" s="23">
        <f t="shared" si="172"/>
        <v>-687.56987086085962</v>
      </c>
      <c r="V341" s="23">
        <f t="shared" si="173"/>
        <v>-685.24978343081625</v>
      </c>
      <c r="W341" s="24">
        <f t="shared" si="175"/>
        <v>1.3023333333333333</v>
      </c>
      <c r="X341" s="24">
        <f t="shared" si="177"/>
        <v>1.1948999999999999</v>
      </c>
      <c r="Y341" s="24">
        <f t="shared" si="178"/>
        <v>1.2846709259259259</v>
      </c>
      <c r="Z341" s="27">
        <f t="shared" si="179"/>
        <v>8.9770925925926059E-2</v>
      </c>
      <c r="AA341" s="64">
        <f t="shared" si="180"/>
        <v>-1.7662407407407432E-2</v>
      </c>
      <c r="AC341" s="36">
        <f t="shared" si="167"/>
        <v>-0.75034167229012372</v>
      </c>
      <c r="AD341" s="36">
        <f t="shared" si="174"/>
        <v>-2.16</v>
      </c>
      <c r="AE341" s="49"/>
      <c r="AF341" s="36"/>
      <c r="AG341" s="21"/>
      <c r="AI341" s="23"/>
      <c r="AJ341" s="23"/>
      <c r="AK341" s="24"/>
      <c r="AL341" s="24"/>
      <c r="AM341" s="24"/>
      <c r="AN341" s="27"/>
      <c r="AO341" s="18"/>
      <c r="AP341" s="21"/>
    </row>
    <row r="342" spans="1:42" ht="15">
      <c r="A342" s="14">
        <v>1599700</v>
      </c>
      <c r="B342" s="12">
        <f t="shared" si="168"/>
        <v>-1599.7</v>
      </c>
      <c r="C342" s="12">
        <f t="shared" si="169"/>
        <v>2.7999999999999545</v>
      </c>
      <c r="D342" s="16">
        <v>1.3787</v>
      </c>
      <c r="G342" s="23">
        <f t="shared" si="176"/>
        <v>-438.54715373358101</v>
      </c>
      <c r="H342" s="23">
        <f t="shared" si="176"/>
        <v>-437.77379125690004</v>
      </c>
      <c r="I342" s="24">
        <f t="shared" si="181"/>
        <v>1.2191000000000001</v>
      </c>
      <c r="J342" s="24">
        <f t="shared" si="182"/>
        <v>1.2120333333333333</v>
      </c>
      <c r="K342" s="24">
        <f t="shared" si="183"/>
        <v>1.129807777777778</v>
      </c>
      <c r="L342" s="65">
        <f t="shared" si="162"/>
        <v>-8.222555555555533E-2</v>
      </c>
      <c r="M342" s="18">
        <f t="shared" si="163"/>
        <v>-8.9292222222222106E-2</v>
      </c>
      <c r="N342" s="21"/>
      <c r="O342" s="36">
        <f t="shared" si="166"/>
        <v>-0.59552362047216878</v>
      </c>
      <c r="P342" s="36">
        <f t="shared" si="171"/>
        <v>-1.8</v>
      </c>
      <c r="Q342" s="38"/>
      <c r="R342" s="36"/>
      <c r="S342" s="21"/>
      <c r="U342" s="23">
        <f t="shared" si="172"/>
        <v>-682.92969600077345</v>
      </c>
      <c r="V342" s="23">
        <f t="shared" si="173"/>
        <v>-680.60960857073007</v>
      </c>
      <c r="W342" s="24">
        <f t="shared" si="175"/>
        <v>1.39815</v>
      </c>
      <c r="X342" s="24">
        <f t="shared" si="177"/>
        <v>1.3867722222222223</v>
      </c>
      <c r="Y342" s="24">
        <f t="shared" si="178"/>
        <v>1.3318764814814814</v>
      </c>
      <c r="Z342" s="27">
        <f t="shared" si="179"/>
        <v>-5.4895740740740884E-2</v>
      </c>
      <c r="AA342" s="64">
        <f t="shared" si="180"/>
        <v>-6.6273518518518593E-2</v>
      </c>
      <c r="AC342" s="36">
        <f t="shared" si="167"/>
        <v>-0.14988018671441009</v>
      </c>
      <c r="AD342" s="36">
        <f t="shared" si="174"/>
        <v>-2.16</v>
      </c>
      <c r="AE342" s="49"/>
      <c r="AF342" s="36"/>
      <c r="AG342" s="21"/>
      <c r="AI342" s="23"/>
      <c r="AJ342" s="23"/>
      <c r="AK342" s="24"/>
      <c r="AL342" s="24"/>
      <c r="AM342" s="24"/>
      <c r="AN342" s="27"/>
      <c r="AO342" s="18"/>
      <c r="AP342" s="21"/>
    </row>
    <row r="343" spans="1:42" ht="15">
      <c r="A343" s="14">
        <v>1596900</v>
      </c>
      <c r="B343" s="12">
        <f t="shared" si="168"/>
        <v>-1596.9</v>
      </c>
      <c r="C343" s="12">
        <f t="shared" si="169"/>
        <v>2.7999999999999545</v>
      </c>
      <c r="D343" s="16">
        <v>0.76805999999999996</v>
      </c>
      <c r="G343" s="23">
        <f t="shared" si="176"/>
        <v>-437.00042878021895</v>
      </c>
      <c r="H343" s="23">
        <f t="shared" si="176"/>
        <v>-436.22706630353798</v>
      </c>
      <c r="I343" s="24">
        <f t="shared" si="181"/>
        <v>1.2895000000000001</v>
      </c>
      <c r="J343" s="24">
        <f t="shared" si="182"/>
        <v>1.2004000000000001</v>
      </c>
      <c r="K343" s="24">
        <f t="shared" si="183"/>
        <v>1.1444533333333335</v>
      </c>
      <c r="L343" s="65">
        <f t="shared" si="162"/>
        <v>-5.5946666666666589E-2</v>
      </c>
      <c r="M343" s="18">
        <f t="shared" si="163"/>
        <v>-0.14504666666666655</v>
      </c>
      <c r="N343" s="21"/>
      <c r="O343" s="36">
        <f t="shared" si="166"/>
        <v>6.0178022644156517E-2</v>
      </c>
      <c r="P343" s="36">
        <f t="shared" si="171"/>
        <v>-1.8</v>
      </c>
      <c r="Q343" s="38"/>
      <c r="R343" s="36"/>
      <c r="S343" s="21"/>
      <c r="U343" s="23">
        <f t="shared" si="172"/>
        <v>-678.28952114068727</v>
      </c>
      <c r="V343" s="23">
        <f t="shared" si="173"/>
        <v>-675.9694337106439</v>
      </c>
      <c r="W343" s="24">
        <f t="shared" si="175"/>
        <v>1.4598333333333333</v>
      </c>
      <c r="X343" s="24">
        <f t="shared" si="177"/>
        <v>1.5099388888888887</v>
      </c>
      <c r="Y343" s="24">
        <f t="shared" si="178"/>
        <v>1.4171964814814815</v>
      </c>
      <c r="Z343" s="27">
        <f t="shared" si="179"/>
        <v>-9.2742407407407246E-2</v>
      </c>
      <c r="AA343" s="64">
        <f t="shared" si="180"/>
        <v>-4.2636851851851842E-2</v>
      </c>
      <c r="AC343" s="36">
        <f t="shared" si="167"/>
        <v>0.52071190395769673</v>
      </c>
      <c r="AD343" s="36">
        <f t="shared" si="174"/>
        <v>-2.16</v>
      </c>
      <c r="AE343" s="49"/>
      <c r="AF343" s="36"/>
      <c r="AG343" s="21"/>
      <c r="AI343" s="23"/>
      <c r="AJ343" s="23"/>
      <c r="AK343" s="24"/>
      <c r="AL343" s="24"/>
      <c r="AM343" s="24"/>
      <c r="AN343" s="27"/>
      <c r="AO343" s="18"/>
      <c r="AP343" s="21"/>
    </row>
    <row r="344" spans="1:42" ht="15">
      <c r="A344" s="14">
        <v>1594100</v>
      </c>
      <c r="B344" s="12">
        <f t="shared" si="168"/>
        <v>-1594.1</v>
      </c>
      <c r="C344" s="12">
        <f t="shared" si="169"/>
        <v>2.8000000000001819</v>
      </c>
      <c r="D344" s="16">
        <v>0.89751999999999998</v>
      </c>
      <c r="G344" s="23">
        <f t="shared" si="176"/>
        <v>-435.45370382685689</v>
      </c>
      <c r="H344" s="23">
        <f t="shared" si="176"/>
        <v>-434.68034135017592</v>
      </c>
      <c r="I344" s="24">
        <f t="shared" si="181"/>
        <v>1.0926</v>
      </c>
      <c r="J344" s="24">
        <f t="shared" si="182"/>
        <v>1.1490366666666667</v>
      </c>
      <c r="K344" s="24">
        <f t="shared" si="183"/>
        <v>1.1778811111111112</v>
      </c>
      <c r="L344" s="65">
        <f t="shared" si="162"/>
        <v>2.884444444444445E-2</v>
      </c>
      <c r="M344" s="18">
        <f t="shared" si="163"/>
        <v>8.5281111111111141E-2</v>
      </c>
      <c r="N344" s="21"/>
      <c r="O344" s="36">
        <f t="shared" si="166"/>
        <v>0.6877217001610767</v>
      </c>
      <c r="P344" s="36">
        <f t="shared" si="171"/>
        <v>-1.8</v>
      </c>
      <c r="Q344" s="38"/>
      <c r="R344" s="36"/>
      <c r="S344" s="21"/>
      <c r="U344" s="23">
        <f t="shared" si="172"/>
        <v>-673.64934628060109</v>
      </c>
      <c r="V344" s="23">
        <f t="shared" si="173"/>
        <v>-671.32925885055772</v>
      </c>
      <c r="W344" s="24">
        <f t="shared" si="175"/>
        <v>1.6718333333333331</v>
      </c>
      <c r="X344" s="24">
        <f t="shared" si="177"/>
        <v>1.6029555555555557</v>
      </c>
      <c r="Y344" s="24">
        <f t="shared" si="178"/>
        <v>1.5068722222222219</v>
      </c>
      <c r="Z344" s="27">
        <f t="shared" si="179"/>
        <v>-9.6083333333333742E-2</v>
      </c>
      <c r="AA344" s="64">
        <f t="shared" si="180"/>
        <v>-0.16496111111111111</v>
      </c>
      <c r="AC344" s="36">
        <f t="shared" si="167"/>
        <v>0.94765710769980838</v>
      </c>
      <c r="AD344" s="36">
        <f t="shared" si="174"/>
        <v>-2.16</v>
      </c>
      <c r="AE344" s="49"/>
      <c r="AF344" s="36"/>
      <c r="AG344" s="21"/>
      <c r="AI344" s="23"/>
      <c r="AJ344" s="23"/>
      <c r="AK344" s="24"/>
      <c r="AL344" s="24"/>
      <c r="AM344" s="24"/>
      <c r="AN344" s="27"/>
      <c r="AO344" s="18"/>
      <c r="AP344" s="21"/>
    </row>
    <row r="345" spans="1:42" ht="15">
      <c r="A345" s="14">
        <v>1591300</v>
      </c>
      <c r="B345" s="12">
        <f t="shared" si="168"/>
        <v>-1591.3</v>
      </c>
      <c r="C345" s="12">
        <f t="shared" si="169"/>
        <v>2.7999999999999545</v>
      </c>
      <c r="D345" s="16">
        <v>0.75366999999999995</v>
      </c>
      <c r="G345" s="23">
        <f t="shared" si="176"/>
        <v>-433.90697887349484</v>
      </c>
      <c r="H345" s="23">
        <f t="shared" si="176"/>
        <v>-433.13361639681386</v>
      </c>
      <c r="I345" s="24">
        <f t="shared" si="181"/>
        <v>1.06501</v>
      </c>
      <c r="J345" s="24">
        <f t="shared" si="182"/>
        <v>1.13157</v>
      </c>
      <c r="K345" s="24">
        <f t="shared" si="183"/>
        <v>1.2167733333333333</v>
      </c>
      <c r="L345" s="65">
        <f t="shared" ref="L345:L408" si="184">K345-J345</f>
        <v>8.5203333333333298E-2</v>
      </c>
      <c r="M345" s="18">
        <f t="shared" ref="M345:M408" si="185">K345-I345</f>
        <v>0.15176333333333325</v>
      </c>
      <c r="N345" s="21"/>
      <c r="O345" s="36">
        <f t="shared" si="166"/>
        <v>0.99347275099726073</v>
      </c>
      <c r="P345" s="36">
        <f t="shared" si="171"/>
        <v>-1.8</v>
      </c>
      <c r="Q345" s="38"/>
      <c r="R345" s="36"/>
      <c r="S345" s="21"/>
      <c r="U345" s="23">
        <f t="shared" si="172"/>
        <v>-669.00917142051492</v>
      </c>
      <c r="V345" s="23">
        <f t="shared" si="173"/>
        <v>-666.68908399047154</v>
      </c>
      <c r="W345" s="24">
        <f t="shared" si="175"/>
        <v>1.6772</v>
      </c>
      <c r="X345" s="24">
        <f t="shared" si="177"/>
        <v>1.696461111111111</v>
      </c>
      <c r="Y345" s="24">
        <f t="shared" si="178"/>
        <v>1.5920999999999998</v>
      </c>
      <c r="Z345" s="27">
        <f t="shared" si="179"/>
        <v>-0.10436111111111113</v>
      </c>
      <c r="AA345" s="64">
        <f t="shared" si="180"/>
        <v>-8.5100000000000176E-2</v>
      </c>
      <c r="AC345" s="36">
        <f t="shared" si="167"/>
        <v>0.93118301871357945</v>
      </c>
      <c r="AD345" s="36">
        <f t="shared" si="174"/>
        <v>-2.16</v>
      </c>
      <c r="AE345" s="49"/>
      <c r="AF345" s="36"/>
      <c r="AG345" s="21"/>
      <c r="AI345" s="23"/>
      <c r="AJ345" s="23"/>
      <c r="AK345" s="24"/>
      <c r="AL345" s="24"/>
      <c r="AM345" s="24"/>
      <c r="AN345" s="27"/>
      <c r="AO345" s="18"/>
      <c r="AP345" s="21"/>
    </row>
    <row r="346" spans="1:42" ht="15">
      <c r="A346" s="14">
        <v>1588400</v>
      </c>
      <c r="B346" s="12">
        <f t="shared" si="168"/>
        <v>-1588.4</v>
      </c>
      <c r="C346" s="12">
        <f t="shared" si="169"/>
        <v>2.8999999999998636</v>
      </c>
      <c r="D346" s="16">
        <v>0.48252</v>
      </c>
      <c r="G346" s="23">
        <f t="shared" si="176"/>
        <v>-432.36025392013278</v>
      </c>
      <c r="H346" s="23">
        <f t="shared" si="176"/>
        <v>-431.5868914434518</v>
      </c>
      <c r="I346" s="24">
        <f t="shared" si="181"/>
        <v>1.2371000000000001</v>
      </c>
      <c r="J346" s="24">
        <f t="shared" si="182"/>
        <v>1.1262533333333333</v>
      </c>
      <c r="K346" s="24">
        <f t="shared" si="183"/>
        <v>1.2256288888888891</v>
      </c>
      <c r="L346" s="65">
        <f t="shared" si="184"/>
        <v>9.9375555555555772E-2</v>
      </c>
      <c r="M346" s="18">
        <f t="shared" si="185"/>
        <v>-1.1471111111110988E-2</v>
      </c>
      <c r="N346" s="21"/>
      <c r="O346" s="36">
        <f t="shared" si="166"/>
        <v>0.83436686042207342</v>
      </c>
      <c r="P346" s="36">
        <f t="shared" si="171"/>
        <v>-1.8</v>
      </c>
      <c r="Q346" s="38"/>
      <c r="R346" s="36"/>
      <c r="S346" s="21"/>
      <c r="U346" s="23">
        <f t="shared" si="172"/>
        <v>-664.36899656042874</v>
      </c>
      <c r="V346" s="23">
        <f t="shared" si="173"/>
        <v>-662.04890913038537</v>
      </c>
      <c r="W346" s="24">
        <f t="shared" si="175"/>
        <v>1.7403500000000001</v>
      </c>
      <c r="X346" s="24">
        <f t="shared" si="177"/>
        <v>1.7416055555555554</v>
      </c>
      <c r="Y346" s="24">
        <f t="shared" si="178"/>
        <v>1.6233629629629629</v>
      </c>
      <c r="Z346" s="27">
        <f t="shared" si="179"/>
        <v>-0.11824259259259251</v>
      </c>
      <c r="AA346" s="64">
        <f t="shared" si="180"/>
        <v>-0.11698703703703717</v>
      </c>
      <c r="AC346" s="36">
        <f t="shared" si="167"/>
        <v>0.47899804632477039</v>
      </c>
      <c r="AD346" s="36">
        <f t="shared" si="174"/>
        <v>-2.16</v>
      </c>
      <c r="AE346" s="49"/>
      <c r="AF346" s="36"/>
      <c r="AG346" s="21"/>
      <c r="AI346" s="23"/>
      <c r="AJ346" s="23"/>
      <c r="AK346" s="24"/>
      <c r="AL346" s="24"/>
      <c r="AM346" s="24"/>
      <c r="AN346" s="27"/>
      <c r="AO346" s="18"/>
      <c r="AP346" s="21"/>
    </row>
    <row r="347" spans="1:42" ht="15">
      <c r="A347" s="14">
        <v>1585500</v>
      </c>
      <c r="B347" s="12">
        <f t="shared" si="168"/>
        <v>-1585.5</v>
      </c>
      <c r="C347" s="12">
        <f t="shared" si="169"/>
        <v>2.9000000000000909</v>
      </c>
      <c r="D347" s="16">
        <v>0.37623000000000001</v>
      </c>
      <c r="G347" s="23">
        <f t="shared" si="176"/>
        <v>-430.81352896677072</v>
      </c>
      <c r="H347" s="23">
        <f t="shared" si="176"/>
        <v>-430.04016649008975</v>
      </c>
      <c r="I347" s="24">
        <f t="shared" si="181"/>
        <v>1.0766499999999999</v>
      </c>
      <c r="J347" s="24">
        <f t="shared" si="182"/>
        <v>1.25525</v>
      </c>
      <c r="K347" s="24">
        <f t="shared" si="183"/>
        <v>1.2465288888888888</v>
      </c>
      <c r="L347" s="65">
        <f t="shared" si="184"/>
        <v>-8.7211111111111794E-3</v>
      </c>
      <c r="M347" s="18">
        <f t="shared" si="185"/>
        <v>0.16987888888888891</v>
      </c>
      <c r="N347" s="21"/>
      <c r="O347" s="36">
        <f t="shared" si="166"/>
        <v>0.28485144290064274</v>
      </c>
      <c r="P347" s="36">
        <f t="shared" si="171"/>
        <v>-1.8</v>
      </c>
      <c r="Q347" s="38"/>
      <c r="R347" s="36"/>
      <c r="S347" s="21"/>
      <c r="U347" s="23">
        <f t="shared" si="172"/>
        <v>-659.72882170034256</v>
      </c>
      <c r="V347" s="23">
        <f t="shared" si="173"/>
        <v>-657.40873427029919</v>
      </c>
      <c r="W347" s="24">
        <f t="shared" si="175"/>
        <v>1.8072666666666664</v>
      </c>
      <c r="X347" s="24">
        <f t="shared" si="177"/>
        <v>1.722761111111111</v>
      </c>
      <c r="Y347" s="24">
        <f t="shared" si="178"/>
        <v>1.6510796296296297</v>
      </c>
      <c r="Z347" s="27">
        <f t="shared" si="179"/>
        <v>-7.1681481481481235E-2</v>
      </c>
      <c r="AA347" s="64">
        <f t="shared" si="180"/>
        <v>-0.15618703703703662</v>
      </c>
      <c r="AC347" s="36">
        <f t="shared" si="167"/>
        <v>-0.19731543540971327</v>
      </c>
      <c r="AD347" s="36">
        <f t="shared" si="174"/>
        <v>-2.16</v>
      </c>
      <c r="AE347" s="49"/>
      <c r="AF347" s="36"/>
      <c r="AG347" s="21"/>
      <c r="AI347" s="23"/>
      <c r="AJ347" s="23"/>
      <c r="AK347" s="24"/>
      <c r="AL347" s="24"/>
      <c r="AM347" s="24"/>
      <c r="AN347" s="27"/>
      <c r="AO347" s="18"/>
      <c r="AP347" s="21"/>
    </row>
    <row r="348" spans="1:42" ht="15">
      <c r="A348" s="14">
        <v>1582700</v>
      </c>
      <c r="B348" s="12">
        <f t="shared" si="168"/>
        <v>-1582.7</v>
      </c>
      <c r="C348" s="12">
        <f t="shared" si="169"/>
        <v>2.7999999999999545</v>
      </c>
      <c r="D348" s="16">
        <v>0.54917000000000005</v>
      </c>
      <c r="G348" s="23">
        <f t="shared" si="176"/>
        <v>-429.26680401340866</v>
      </c>
      <c r="H348" s="23">
        <f t="shared" si="176"/>
        <v>-428.49344153672769</v>
      </c>
      <c r="I348" s="24">
        <f t="shared" si="181"/>
        <v>1.452</v>
      </c>
      <c r="J348" s="24">
        <f t="shared" si="182"/>
        <v>1.3067166666666667</v>
      </c>
      <c r="K348" s="24">
        <f t="shared" si="183"/>
        <v>1.2270133333333333</v>
      </c>
      <c r="L348" s="65">
        <f t="shared" si="184"/>
        <v>-7.9703333333333459E-2</v>
      </c>
      <c r="M348" s="18">
        <f t="shared" si="185"/>
        <v>-0.22498666666666667</v>
      </c>
      <c r="N348" s="21"/>
      <c r="O348" s="36">
        <f t="shared" si="166"/>
        <v>-0.3979491305251579</v>
      </c>
      <c r="P348" s="36">
        <f t="shared" si="171"/>
        <v>-1.8</v>
      </c>
      <c r="Q348" s="38"/>
      <c r="R348" s="36"/>
      <c r="S348" s="21"/>
      <c r="U348" s="23">
        <f t="shared" si="172"/>
        <v>-655.08864684025639</v>
      </c>
      <c r="V348" s="23">
        <f t="shared" si="173"/>
        <v>-652.76855941021302</v>
      </c>
      <c r="W348" s="24">
        <f t="shared" si="175"/>
        <v>1.6206666666666667</v>
      </c>
      <c r="X348" s="24">
        <f t="shared" si="177"/>
        <v>1.6930666666666665</v>
      </c>
      <c r="Y348" s="24">
        <f t="shared" si="178"/>
        <v>1.658687037037037</v>
      </c>
      <c r="Z348" s="27">
        <f t="shared" si="179"/>
        <v>-3.4379629629629482E-2</v>
      </c>
      <c r="AA348" s="64">
        <f t="shared" si="180"/>
        <v>3.8020370370370316E-2</v>
      </c>
      <c r="AC348" s="36">
        <f t="shared" si="167"/>
        <v>-0.78130283199918316</v>
      </c>
      <c r="AD348" s="36">
        <f t="shared" si="174"/>
        <v>-2.16</v>
      </c>
      <c r="AE348" s="49"/>
      <c r="AF348" s="36"/>
      <c r="AG348" s="21"/>
      <c r="AI348" s="23"/>
      <c r="AJ348" s="23"/>
      <c r="AK348" s="24"/>
      <c r="AL348" s="24"/>
      <c r="AM348" s="24"/>
      <c r="AN348" s="27"/>
      <c r="AO348" s="18"/>
      <c r="AP348" s="21"/>
    </row>
    <row r="349" spans="1:42" ht="15">
      <c r="A349" s="14">
        <v>1579900</v>
      </c>
      <c r="B349" s="12">
        <f t="shared" si="168"/>
        <v>-1579.9</v>
      </c>
      <c r="C349" s="12">
        <f t="shared" si="169"/>
        <v>2.7999999999999545</v>
      </c>
      <c r="D349" s="16">
        <v>0.58855000000000002</v>
      </c>
      <c r="G349" s="23">
        <f t="shared" si="176"/>
        <v>-427.7200790600466</v>
      </c>
      <c r="H349" s="23">
        <f t="shared" si="176"/>
        <v>-426.94671658336563</v>
      </c>
      <c r="I349" s="24">
        <f t="shared" si="181"/>
        <v>1.3915000000000002</v>
      </c>
      <c r="J349" s="24">
        <f t="shared" si="182"/>
        <v>1.3502333333333334</v>
      </c>
      <c r="K349" s="24">
        <f t="shared" si="183"/>
        <v>1.2250800000000002</v>
      </c>
      <c r="L349" s="65">
        <f t="shared" si="184"/>
        <v>-0.12515333333333323</v>
      </c>
      <c r="M349" s="18">
        <f t="shared" si="185"/>
        <v>-0.16642000000000001</v>
      </c>
      <c r="N349" s="21"/>
      <c r="O349" s="36">
        <f t="shared" si="166"/>
        <v>-0.89454488306627533</v>
      </c>
      <c r="P349" s="36">
        <f t="shared" si="171"/>
        <v>-1.8</v>
      </c>
      <c r="Q349" s="38"/>
      <c r="R349" s="36"/>
      <c r="S349" s="21"/>
      <c r="U349" s="23">
        <f t="shared" si="172"/>
        <v>-650.44847198017021</v>
      </c>
      <c r="V349" s="23">
        <f t="shared" si="173"/>
        <v>-648.12838455012684</v>
      </c>
      <c r="W349" s="24">
        <f t="shared" si="175"/>
        <v>1.6512666666666664</v>
      </c>
      <c r="X349" s="24">
        <f t="shared" si="177"/>
        <v>1.6185444444444446</v>
      </c>
      <c r="Y349" s="24">
        <f t="shared" si="178"/>
        <v>1.6061425925925925</v>
      </c>
      <c r="Z349" s="27">
        <f t="shared" si="179"/>
        <v>-1.2401851851852053E-2</v>
      </c>
      <c r="AA349" s="64">
        <f t="shared" si="180"/>
        <v>-4.5124074074073928E-2</v>
      </c>
      <c r="AC349" s="36">
        <f t="shared" si="167"/>
        <v>-0.99970995028247656</v>
      </c>
      <c r="AD349" s="36">
        <f t="shared" si="174"/>
        <v>-2.16</v>
      </c>
      <c r="AE349" s="49"/>
      <c r="AF349" s="36"/>
      <c r="AG349" s="21"/>
      <c r="AI349" s="23"/>
      <c r="AJ349" s="23"/>
      <c r="AK349" s="24"/>
      <c r="AL349" s="24"/>
      <c r="AM349" s="24"/>
      <c r="AN349" s="27"/>
      <c r="AO349" s="18"/>
      <c r="AP349" s="21"/>
    </row>
    <row r="350" spans="1:42" ht="15">
      <c r="A350" s="14">
        <v>1577100</v>
      </c>
      <c r="B350" s="12">
        <f t="shared" si="168"/>
        <v>-1577.1</v>
      </c>
      <c r="C350" s="12">
        <f t="shared" si="169"/>
        <v>2.8000000000001819</v>
      </c>
      <c r="D350" s="16">
        <v>0.82389000000000001</v>
      </c>
      <c r="G350" s="23">
        <f t="shared" si="176"/>
        <v>-426.17335410668454</v>
      </c>
      <c r="H350" s="23">
        <f t="shared" si="176"/>
        <v>-425.39999163000357</v>
      </c>
      <c r="I350" s="24">
        <f t="shared" si="181"/>
        <v>1.2071999999999998</v>
      </c>
      <c r="J350" s="24">
        <f t="shared" si="182"/>
        <v>1.3353000000000002</v>
      </c>
      <c r="K350" s="24">
        <f t="shared" si="183"/>
        <v>1.2266511111111111</v>
      </c>
      <c r="L350" s="65">
        <f t="shared" si="184"/>
        <v>-0.10864888888888902</v>
      </c>
      <c r="M350" s="18">
        <f t="shared" si="185"/>
        <v>1.9451111111111308E-2</v>
      </c>
      <c r="N350" s="21"/>
      <c r="O350" s="36">
        <f t="shared" si="166"/>
        <v>-0.97257314306172515</v>
      </c>
      <c r="P350" s="36">
        <f t="shared" si="171"/>
        <v>-1.8</v>
      </c>
      <c r="Q350" s="38"/>
      <c r="R350" s="36"/>
      <c r="S350" s="21"/>
      <c r="U350" s="23">
        <f t="shared" si="172"/>
        <v>-645.80829712008403</v>
      </c>
      <c r="V350" s="23">
        <f t="shared" si="173"/>
        <v>-643.48820969004066</v>
      </c>
      <c r="W350" s="24">
        <f t="shared" si="175"/>
        <v>1.5836999999999999</v>
      </c>
      <c r="X350" s="24">
        <f t="shared" si="177"/>
        <v>1.6275222222222221</v>
      </c>
      <c r="Y350" s="24">
        <f t="shared" si="178"/>
        <v>1.5268962037037037</v>
      </c>
      <c r="Z350" s="27">
        <f t="shared" si="179"/>
        <v>-0.10062601851851838</v>
      </c>
      <c r="AA350" s="64">
        <f t="shared" si="180"/>
        <v>-5.6803796296296172E-2</v>
      </c>
      <c r="AC350" s="36">
        <f t="shared" si="167"/>
        <v>-0.75034167229009108</v>
      </c>
      <c r="AD350" s="36">
        <f t="shared" si="174"/>
        <v>-2.16</v>
      </c>
      <c r="AE350" s="49"/>
      <c r="AF350" s="36"/>
      <c r="AG350" s="21"/>
      <c r="AI350" s="23"/>
      <c r="AJ350" s="23"/>
      <c r="AK350" s="24"/>
      <c r="AL350" s="24"/>
      <c r="AM350" s="24"/>
      <c r="AN350" s="27"/>
      <c r="AO350" s="18"/>
      <c r="AP350" s="21"/>
    </row>
    <row r="351" spans="1:42" ht="15">
      <c r="A351" s="14">
        <v>1574300</v>
      </c>
      <c r="B351" s="12">
        <f t="shared" si="168"/>
        <v>-1574.3</v>
      </c>
      <c r="C351" s="12">
        <f t="shared" si="169"/>
        <v>2.7999999999999545</v>
      </c>
      <c r="D351" s="16">
        <v>0.92806999999999995</v>
      </c>
      <c r="G351" s="23">
        <f t="shared" si="176"/>
        <v>-424.62662915332248</v>
      </c>
      <c r="H351" s="23">
        <f t="shared" si="176"/>
        <v>-423.85326667664151</v>
      </c>
      <c r="I351" s="24">
        <f t="shared" si="181"/>
        <v>1.4072</v>
      </c>
      <c r="J351" s="24">
        <f t="shared" si="182"/>
        <v>1.2427533333333332</v>
      </c>
      <c r="K351" s="24">
        <f t="shared" si="183"/>
        <v>1.2978455555555555</v>
      </c>
      <c r="L351" s="65">
        <f t="shared" si="184"/>
        <v>5.509222222222232E-2</v>
      </c>
      <c r="M351" s="18">
        <f t="shared" si="185"/>
        <v>-0.10935444444444453</v>
      </c>
      <c r="N351" s="21"/>
      <c r="O351" s="36">
        <f t="shared" si="166"/>
        <v>-0.59552362047209484</v>
      </c>
      <c r="P351" s="36">
        <f t="shared" si="171"/>
        <v>-1.8</v>
      </c>
      <c r="Q351" s="38"/>
      <c r="R351" s="36"/>
      <c r="S351" s="21"/>
      <c r="U351" s="23">
        <f t="shared" si="172"/>
        <v>-641.16812225999786</v>
      </c>
      <c r="V351" s="23">
        <f t="shared" si="173"/>
        <v>-638.84803482995449</v>
      </c>
      <c r="W351" s="24">
        <f t="shared" si="175"/>
        <v>1.6476</v>
      </c>
      <c r="X351" s="24">
        <f t="shared" si="177"/>
        <v>1.5865333333333334</v>
      </c>
      <c r="Y351" s="24">
        <f t="shared" si="178"/>
        <v>1.4384339814814815</v>
      </c>
      <c r="Z351" s="27">
        <f t="shared" si="179"/>
        <v>-0.14809935185185186</v>
      </c>
      <c r="AA351" s="64">
        <f t="shared" si="180"/>
        <v>-0.20916601851851846</v>
      </c>
      <c r="AC351" s="36">
        <f t="shared" si="167"/>
        <v>-0.1498801867143752</v>
      </c>
      <c r="AD351" s="36">
        <f t="shared" si="174"/>
        <v>-2.16</v>
      </c>
      <c r="AE351" s="49"/>
      <c r="AF351" s="36"/>
      <c r="AG351" s="21"/>
      <c r="AI351" s="23"/>
      <c r="AJ351" s="23"/>
      <c r="AK351" s="24"/>
      <c r="AL351" s="24"/>
      <c r="AM351" s="24"/>
      <c r="AN351" s="27"/>
      <c r="AO351" s="18"/>
      <c r="AP351" s="21"/>
    </row>
    <row r="352" spans="1:42" ht="15">
      <c r="A352" s="14">
        <v>1572800</v>
      </c>
      <c r="B352" s="12">
        <f t="shared" si="168"/>
        <v>-1572.8</v>
      </c>
      <c r="C352" s="12">
        <f t="shared" si="169"/>
        <v>1.5</v>
      </c>
      <c r="D352" s="16">
        <v>0.86907000000000001</v>
      </c>
      <c r="G352" s="23">
        <f t="shared" si="176"/>
        <v>-423.07990419996042</v>
      </c>
      <c r="H352" s="23">
        <f t="shared" si="176"/>
        <v>-422.30654172327945</v>
      </c>
      <c r="I352" s="24">
        <f t="shared" si="181"/>
        <v>1.1138600000000001</v>
      </c>
      <c r="J352" s="24">
        <f t="shared" si="182"/>
        <v>1.1987533333333333</v>
      </c>
      <c r="K352" s="24">
        <f t="shared" si="183"/>
        <v>1.3516844444444445</v>
      </c>
      <c r="L352" s="65">
        <f t="shared" si="184"/>
        <v>0.15293111111111113</v>
      </c>
      <c r="M352" s="18">
        <f t="shared" si="185"/>
        <v>0.23782444444444439</v>
      </c>
      <c r="N352" s="21"/>
      <c r="O352" s="36">
        <f t="shared" si="166"/>
        <v>6.0178022644220105E-2</v>
      </c>
      <c r="P352" s="36">
        <f t="shared" si="171"/>
        <v>-1.8</v>
      </c>
      <c r="Q352" s="38"/>
      <c r="R352" s="36"/>
      <c r="S352" s="21"/>
      <c r="U352" s="23">
        <f t="shared" si="172"/>
        <v>-636.52794739991168</v>
      </c>
      <c r="V352" s="23">
        <f t="shared" si="173"/>
        <v>-634.20785996986831</v>
      </c>
      <c r="W352" s="24">
        <f t="shared" si="175"/>
        <v>1.5283</v>
      </c>
      <c r="X352" s="24">
        <f t="shared" si="177"/>
        <v>1.4582777777777778</v>
      </c>
      <c r="Y352" s="24">
        <f t="shared" si="178"/>
        <v>1.3544191666666667</v>
      </c>
      <c r="Z352" s="27">
        <f t="shared" si="179"/>
        <v>-0.10385861111111105</v>
      </c>
      <c r="AA352" s="64">
        <f t="shared" si="180"/>
        <v>-0.17388083333333326</v>
      </c>
      <c r="AC352" s="36">
        <f t="shared" si="167"/>
        <v>0.52071190395772682</v>
      </c>
      <c r="AD352" s="36">
        <f t="shared" si="174"/>
        <v>-2.16</v>
      </c>
      <c r="AE352" s="49"/>
      <c r="AF352" s="36"/>
      <c r="AG352" s="21"/>
      <c r="AI352" s="23"/>
      <c r="AJ352" s="23"/>
      <c r="AK352" s="24"/>
      <c r="AL352" s="24"/>
      <c r="AM352" s="24"/>
      <c r="AN352" s="27"/>
      <c r="AO352" s="18"/>
      <c r="AP352" s="21"/>
    </row>
    <row r="353" spans="1:42" ht="15">
      <c r="A353" s="14">
        <v>1571300</v>
      </c>
      <c r="B353" s="12">
        <f t="shared" si="168"/>
        <v>-1571.3</v>
      </c>
      <c r="C353" s="12">
        <f t="shared" si="169"/>
        <v>1.5</v>
      </c>
      <c r="D353" s="16">
        <v>0.96240999999999999</v>
      </c>
      <c r="G353" s="23">
        <f t="shared" si="176"/>
        <v>-421.53317924659837</v>
      </c>
      <c r="H353" s="23">
        <f t="shared" si="176"/>
        <v>-420.75981676991739</v>
      </c>
      <c r="I353" s="24">
        <f t="shared" si="181"/>
        <v>1.0751999999999999</v>
      </c>
      <c r="J353" s="24">
        <f t="shared" si="182"/>
        <v>1.0894033333333333</v>
      </c>
      <c r="K353" s="24">
        <f t="shared" si="183"/>
        <v>1.3248483333333334</v>
      </c>
      <c r="L353" s="65">
        <f t="shared" si="184"/>
        <v>0.23544500000000013</v>
      </c>
      <c r="M353" s="18">
        <f t="shared" si="185"/>
        <v>0.24964833333333347</v>
      </c>
      <c r="N353" s="21"/>
      <c r="O353" s="36">
        <f t="shared" si="166"/>
        <v>0.68772170016110223</v>
      </c>
      <c r="P353" s="36">
        <f t="shared" si="171"/>
        <v>-1.8</v>
      </c>
      <c r="Q353" s="38"/>
      <c r="R353" s="36"/>
      <c r="S353" s="21"/>
      <c r="U353" s="23">
        <f t="shared" si="172"/>
        <v>-631.88777253982551</v>
      </c>
      <c r="V353" s="23">
        <f t="shared" si="173"/>
        <v>-629.56768510978213</v>
      </c>
      <c r="W353" s="24">
        <f t="shared" si="175"/>
        <v>1.1989333333333334</v>
      </c>
      <c r="X353" s="24">
        <f t="shared" si="177"/>
        <v>1.2304052777777779</v>
      </c>
      <c r="Y353" s="24">
        <f t="shared" si="178"/>
        <v>1.2783487037037036</v>
      </c>
      <c r="Z353" s="27">
        <f t="shared" si="179"/>
        <v>4.7943425925925709E-2</v>
      </c>
      <c r="AA353" s="64">
        <f t="shared" si="180"/>
        <v>7.9415370370370164E-2</v>
      </c>
      <c r="AC353" s="36">
        <f t="shared" si="167"/>
        <v>0.94765710769981959</v>
      </c>
      <c r="AD353" s="36">
        <f t="shared" si="174"/>
        <v>-2.16</v>
      </c>
      <c r="AE353" s="49"/>
      <c r="AF353" s="36"/>
      <c r="AG353" s="21"/>
      <c r="AI353" s="23"/>
      <c r="AJ353" s="23"/>
      <c r="AK353" s="24"/>
      <c r="AL353" s="24"/>
      <c r="AM353" s="24"/>
      <c r="AN353" s="27"/>
      <c r="AO353" s="18"/>
      <c r="AP353" s="21"/>
    </row>
    <row r="354" spans="1:42" ht="15">
      <c r="A354" s="14">
        <v>1569900</v>
      </c>
      <c r="B354" s="12">
        <f t="shared" si="168"/>
        <v>-1569.9</v>
      </c>
      <c r="C354" s="12">
        <f t="shared" si="169"/>
        <v>1.3999999999998636</v>
      </c>
      <c r="D354" s="16">
        <v>0.84926999999999997</v>
      </c>
      <c r="G354" s="23">
        <f t="shared" si="176"/>
        <v>-419.98645429323631</v>
      </c>
      <c r="H354" s="23">
        <f t="shared" si="176"/>
        <v>-419.21309181655533</v>
      </c>
      <c r="I354" s="24">
        <f t="shared" si="181"/>
        <v>1.0791499999999998</v>
      </c>
      <c r="J354" s="24">
        <f t="shared" si="182"/>
        <v>1.3440666666666665</v>
      </c>
      <c r="K354" s="24">
        <f t="shared" si="183"/>
        <v>1.3250594444444443</v>
      </c>
      <c r="L354" s="65">
        <f t="shared" si="184"/>
        <v>-1.9007222222222175E-2</v>
      </c>
      <c r="M354" s="18">
        <f t="shared" si="185"/>
        <v>0.24590944444444451</v>
      </c>
      <c r="N354" s="21"/>
      <c r="O354" s="36">
        <f t="shared" si="166"/>
        <v>0.99347275099726484</v>
      </c>
      <c r="P354" s="36">
        <f t="shared" si="171"/>
        <v>-1.8</v>
      </c>
      <c r="Q354" s="38"/>
      <c r="R354" s="36"/>
      <c r="S354" s="21"/>
      <c r="U354" s="23">
        <f t="shared" si="172"/>
        <v>-627.24759767973933</v>
      </c>
      <c r="V354" s="23">
        <f t="shared" si="173"/>
        <v>-624.92751024969596</v>
      </c>
      <c r="W354" s="24">
        <f t="shared" si="175"/>
        <v>0.96398250000000008</v>
      </c>
      <c r="X354" s="24">
        <f t="shared" si="177"/>
        <v>1.0357019444444444</v>
      </c>
      <c r="Y354" s="24">
        <f t="shared" si="178"/>
        <v>1.2026620370370371</v>
      </c>
      <c r="Z354" s="27">
        <f t="shared" si="179"/>
        <v>0.1669600925925927</v>
      </c>
      <c r="AA354" s="64">
        <f t="shared" si="180"/>
        <v>0.23867953703703704</v>
      </c>
      <c r="AC354" s="36">
        <f t="shared" si="167"/>
        <v>0.93118301871355624</v>
      </c>
      <c r="AD354" s="36">
        <f t="shared" si="174"/>
        <v>-2.16</v>
      </c>
      <c r="AE354" s="49"/>
      <c r="AF354" s="36"/>
      <c r="AG354" s="21"/>
      <c r="AI354" s="23"/>
      <c r="AJ354" s="23"/>
      <c r="AK354" s="24"/>
      <c r="AL354" s="24"/>
      <c r="AM354" s="24"/>
      <c r="AN354" s="27"/>
      <c r="AO354" s="18"/>
      <c r="AP354" s="21"/>
    </row>
    <row r="355" spans="1:42" ht="15">
      <c r="A355" s="14">
        <v>1568400</v>
      </c>
      <c r="B355" s="12">
        <f t="shared" si="168"/>
        <v>-1568.4</v>
      </c>
      <c r="C355" s="12">
        <f t="shared" si="169"/>
        <v>1.5</v>
      </c>
      <c r="D355" s="16">
        <v>0.77617000000000003</v>
      </c>
      <c r="G355" s="23">
        <f t="shared" si="176"/>
        <v>-418.43972933987425</v>
      </c>
      <c r="H355" s="23">
        <f t="shared" si="176"/>
        <v>-417.66636686319328</v>
      </c>
      <c r="I355" s="24">
        <f t="shared" si="181"/>
        <v>1.87785</v>
      </c>
      <c r="J355" s="24">
        <f t="shared" si="182"/>
        <v>1.5060666666666667</v>
      </c>
      <c r="K355" s="24">
        <f t="shared" si="183"/>
        <v>1.4095983333333333</v>
      </c>
      <c r="L355" s="65">
        <f t="shared" si="184"/>
        <v>-9.6468333333333378E-2</v>
      </c>
      <c r="M355" s="18">
        <f t="shared" si="185"/>
        <v>-0.46825166666666673</v>
      </c>
      <c r="N355" s="21"/>
      <c r="O355" s="36">
        <f t="shared" si="166"/>
        <v>0.83436686042205399</v>
      </c>
      <c r="P355" s="36">
        <f t="shared" si="171"/>
        <v>-1.8</v>
      </c>
      <c r="Q355" s="38"/>
      <c r="R355" s="36"/>
      <c r="S355" s="21"/>
      <c r="U355" s="23">
        <f t="shared" si="172"/>
        <v>-622.60742281965315</v>
      </c>
      <c r="V355" s="23">
        <f t="shared" si="173"/>
        <v>-620.28733538960978</v>
      </c>
      <c r="W355" s="24">
        <f t="shared" si="175"/>
        <v>0.94418999999999997</v>
      </c>
      <c r="X355" s="24">
        <f t="shared" si="177"/>
        <v>0.98643527777777784</v>
      </c>
      <c r="Y355" s="24">
        <f t="shared" si="178"/>
        <v>1.2080453703703702</v>
      </c>
      <c r="Z355" s="27">
        <f t="shared" si="179"/>
        <v>0.22161009259259234</v>
      </c>
      <c r="AA355" s="64">
        <f t="shared" si="180"/>
        <v>0.26385537037037021</v>
      </c>
      <c r="AC355" s="36">
        <f t="shared" si="167"/>
        <v>0.47899804632472698</v>
      </c>
      <c r="AD355" s="36">
        <f t="shared" si="174"/>
        <v>-2.16</v>
      </c>
      <c r="AE355" s="49"/>
      <c r="AF355" s="36"/>
      <c r="AG355" s="21"/>
      <c r="AI355" s="23"/>
      <c r="AJ355" s="23"/>
      <c r="AK355" s="24"/>
      <c r="AL355" s="24"/>
      <c r="AM355" s="24"/>
      <c r="AN355" s="27"/>
      <c r="AO355" s="18"/>
      <c r="AP355" s="21"/>
    </row>
    <row r="356" spans="1:42" ht="15">
      <c r="A356" s="14">
        <v>1567000</v>
      </c>
      <c r="B356" s="12">
        <f t="shared" si="168"/>
        <v>-1567</v>
      </c>
      <c r="C356" s="12">
        <f t="shared" si="169"/>
        <v>1.4000000000000909</v>
      </c>
      <c r="D356" s="16">
        <v>0.81213000000000002</v>
      </c>
      <c r="G356" s="23">
        <f t="shared" ref="G356:H371" si="186">G355 + 1.54672495336205</f>
        <v>-416.89300438651219</v>
      </c>
      <c r="H356" s="23">
        <f t="shared" si="186"/>
        <v>-416.11964190983122</v>
      </c>
      <c r="I356" s="24">
        <f t="shared" si="181"/>
        <v>1.5611999999999999</v>
      </c>
      <c r="J356" s="24">
        <f t="shared" si="182"/>
        <v>1.5498416666666666</v>
      </c>
      <c r="K356" s="24">
        <f t="shared" si="183"/>
        <v>1.4510927777777778</v>
      </c>
      <c r="L356" s="65">
        <f t="shared" si="184"/>
        <v>-9.8748888888888775E-2</v>
      </c>
      <c r="M356" s="18">
        <f t="shared" si="185"/>
        <v>-0.11010722222222213</v>
      </c>
      <c r="N356" s="21"/>
      <c r="O356" s="36">
        <f t="shared" si="166"/>
        <v>0.28485144290060893</v>
      </c>
      <c r="P356" s="36">
        <f t="shared" si="171"/>
        <v>-1.8</v>
      </c>
      <c r="Q356" s="38"/>
      <c r="R356" s="36"/>
      <c r="S356" s="21"/>
      <c r="U356" s="23">
        <f t="shared" si="172"/>
        <v>-617.96724795956698</v>
      </c>
      <c r="V356" s="23">
        <f t="shared" si="173"/>
        <v>-615.6471605295236</v>
      </c>
      <c r="W356" s="24">
        <f t="shared" si="175"/>
        <v>1.0511333333333333</v>
      </c>
      <c r="X356" s="24">
        <f t="shared" si="177"/>
        <v>0.97711861111111109</v>
      </c>
      <c r="Y356" s="24">
        <f t="shared" si="178"/>
        <v>1.1773464814814814</v>
      </c>
      <c r="Z356" s="27">
        <f t="shared" si="179"/>
        <v>0.20022787037037026</v>
      </c>
      <c r="AA356" s="64">
        <f t="shared" si="180"/>
        <v>0.1262131481481481</v>
      </c>
      <c r="AC356" s="36">
        <f t="shared" si="167"/>
        <v>-0.19731543540974789</v>
      </c>
      <c r="AD356" s="36">
        <f t="shared" si="174"/>
        <v>-2.16</v>
      </c>
      <c r="AE356" s="49"/>
      <c r="AF356" s="36"/>
      <c r="AG356" s="21"/>
      <c r="AI356" s="23"/>
      <c r="AJ356" s="23"/>
      <c r="AK356" s="24"/>
      <c r="AL356" s="24"/>
      <c r="AM356" s="24"/>
      <c r="AN356" s="27"/>
      <c r="AO356" s="18"/>
      <c r="AP356" s="21"/>
    </row>
    <row r="357" spans="1:42" ht="15">
      <c r="A357" s="14">
        <v>1565500</v>
      </c>
      <c r="B357" s="12">
        <f t="shared" si="168"/>
        <v>-1565.5</v>
      </c>
      <c r="C357" s="12">
        <f t="shared" si="169"/>
        <v>1.5</v>
      </c>
      <c r="D357" s="16">
        <v>1.3807</v>
      </c>
      <c r="G357" s="23">
        <f t="shared" si="186"/>
        <v>-415.34627943315013</v>
      </c>
      <c r="H357" s="23">
        <f t="shared" si="186"/>
        <v>-414.57291695646916</v>
      </c>
      <c r="I357" s="24">
        <f t="shared" si="181"/>
        <v>1.210475</v>
      </c>
      <c r="J357" s="24">
        <f t="shared" si="182"/>
        <v>1.3883583333333334</v>
      </c>
      <c r="K357" s="24">
        <f t="shared" si="183"/>
        <v>1.5090638888888888</v>
      </c>
      <c r="L357" s="65">
        <f t="shared" si="184"/>
        <v>0.1207055555555554</v>
      </c>
      <c r="M357" s="18">
        <f t="shared" si="185"/>
        <v>0.29858888888888879</v>
      </c>
      <c r="N357" s="21"/>
      <c r="O357" s="36">
        <f t="shared" si="166"/>
        <v>-0.39794913052519026</v>
      </c>
      <c r="P357" s="36">
        <f t="shared" si="171"/>
        <v>-1.8</v>
      </c>
      <c r="Q357" s="38"/>
      <c r="R357" s="36"/>
      <c r="S357" s="21"/>
      <c r="U357" s="23">
        <f t="shared" si="172"/>
        <v>-613.3270730994808</v>
      </c>
      <c r="V357" s="23">
        <f t="shared" si="173"/>
        <v>-611.00698566943743</v>
      </c>
      <c r="W357" s="24">
        <f t="shared" si="175"/>
        <v>0.93603250000000005</v>
      </c>
      <c r="X357" s="24">
        <f t="shared" si="177"/>
        <v>0.98575083333333335</v>
      </c>
      <c r="Y357" s="24">
        <f t="shared" si="178"/>
        <v>1.0977348148148147</v>
      </c>
      <c r="Z357" s="27">
        <f t="shared" si="179"/>
        <v>0.11198398148148136</v>
      </c>
      <c r="AA357" s="64">
        <f t="shared" si="180"/>
        <v>0.16170231481481467</v>
      </c>
      <c r="AC357" s="36">
        <f t="shared" si="167"/>
        <v>-0.78130283199920514</v>
      </c>
      <c r="AD357" s="36">
        <f t="shared" si="174"/>
        <v>-2.16</v>
      </c>
      <c r="AE357" s="49"/>
      <c r="AF357" s="36"/>
      <c r="AG357" s="21"/>
      <c r="AI357" s="23"/>
      <c r="AJ357" s="23"/>
      <c r="AK357" s="24"/>
      <c r="AL357" s="24"/>
      <c r="AM357" s="24"/>
      <c r="AN357" s="27"/>
      <c r="AO357" s="18"/>
      <c r="AP357" s="21"/>
    </row>
    <row r="358" spans="1:42" ht="15">
      <c r="A358" s="14">
        <v>1564100</v>
      </c>
      <c r="B358" s="12">
        <f t="shared" si="168"/>
        <v>-1564.1</v>
      </c>
      <c r="C358" s="12">
        <f t="shared" si="169"/>
        <v>1.4000000000000909</v>
      </c>
      <c r="D358" s="16">
        <v>1.4075</v>
      </c>
      <c r="G358" s="23">
        <f t="shared" si="186"/>
        <v>-413.79955447978807</v>
      </c>
      <c r="H358" s="23">
        <f t="shared" si="186"/>
        <v>-413.0261920031071</v>
      </c>
      <c r="I358" s="24">
        <f t="shared" si="181"/>
        <v>1.3934</v>
      </c>
      <c r="J358" s="24">
        <f t="shared" si="182"/>
        <v>1.5239750000000001</v>
      </c>
      <c r="K358" s="24">
        <f t="shared" si="183"/>
        <v>1.5606472222222223</v>
      </c>
      <c r="L358" s="65">
        <f t="shared" si="184"/>
        <v>3.6672222222222217E-2</v>
      </c>
      <c r="M358" s="18">
        <f t="shared" si="185"/>
        <v>0.16724722222222232</v>
      </c>
      <c r="N358" s="21"/>
      <c r="O358" s="36">
        <f t="shared" si="166"/>
        <v>-0.8945448830662911</v>
      </c>
      <c r="P358" s="36">
        <f t="shared" si="171"/>
        <v>-1.8</v>
      </c>
      <c r="Q358" s="38"/>
      <c r="R358" s="36"/>
      <c r="S358" s="21"/>
      <c r="U358" s="23">
        <f t="shared" si="172"/>
        <v>-608.68689823939462</v>
      </c>
      <c r="V358" s="23">
        <f t="shared" si="173"/>
        <v>-606.36681080935125</v>
      </c>
      <c r="W358" s="24">
        <f t="shared" si="175"/>
        <v>0.97008666666666654</v>
      </c>
      <c r="X358" s="24">
        <f t="shared" si="177"/>
        <v>1.1794230555555556</v>
      </c>
      <c r="Y358" s="24">
        <f t="shared" si="178"/>
        <v>1.0431081481481483</v>
      </c>
      <c r="Z358" s="27">
        <f t="shared" si="179"/>
        <v>-0.13631490740740726</v>
      </c>
      <c r="AA358" s="64">
        <f t="shared" si="180"/>
        <v>7.3021481481481798E-2</v>
      </c>
      <c r="AC358" s="36">
        <f t="shared" si="167"/>
        <v>-0.99970995028247578</v>
      </c>
      <c r="AD358" s="36">
        <f t="shared" si="174"/>
        <v>-2.16</v>
      </c>
      <c r="AE358" s="49"/>
      <c r="AF358" s="36"/>
      <c r="AG358" s="21"/>
      <c r="AI358" s="23"/>
      <c r="AJ358" s="23"/>
      <c r="AK358" s="24"/>
      <c r="AL358" s="24"/>
      <c r="AM358" s="24"/>
      <c r="AN358" s="27"/>
      <c r="AO358" s="18"/>
      <c r="AP358" s="21"/>
    </row>
    <row r="359" spans="1:42" ht="15">
      <c r="A359" s="14">
        <v>1562600</v>
      </c>
      <c r="B359" s="12">
        <f t="shared" si="168"/>
        <v>-1562.6</v>
      </c>
      <c r="C359" s="12">
        <f t="shared" si="169"/>
        <v>1.5</v>
      </c>
      <c r="D359" s="16">
        <v>1.2477</v>
      </c>
      <c r="G359" s="23">
        <f t="shared" si="186"/>
        <v>-412.25282952642601</v>
      </c>
      <c r="H359" s="23">
        <f t="shared" si="186"/>
        <v>-411.47946704974504</v>
      </c>
      <c r="I359" s="24">
        <f t="shared" si="181"/>
        <v>1.9680500000000001</v>
      </c>
      <c r="J359" s="24">
        <f t="shared" si="182"/>
        <v>1.7140333333333333</v>
      </c>
      <c r="K359" s="24">
        <f t="shared" si="183"/>
        <v>1.6161749999999999</v>
      </c>
      <c r="L359" s="65">
        <f t="shared" si="184"/>
        <v>-9.785833333333338E-2</v>
      </c>
      <c r="M359" s="18">
        <f t="shared" si="185"/>
        <v>-0.35187500000000016</v>
      </c>
      <c r="N359" s="21"/>
      <c r="O359" s="36">
        <f t="shared" si="166"/>
        <v>-0.97257314306171694</v>
      </c>
      <c r="P359" s="36">
        <f t="shared" si="171"/>
        <v>-1.8</v>
      </c>
      <c r="Q359" s="38"/>
      <c r="R359" s="36"/>
      <c r="S359" s="21"/>
      <c r="U359" s="23">
        <f t="shared" si="172"/>
        <v>-604.04672337930845</v>
      </c>
      <c r="V359" s="23">
        <f t="shared" si="173"/>
        <v>-601.72663594926507</v>
      </c>
      <c r="W359" s="24">
        <f t="shared" si="175"/>
        <v>1.63215</v>
      </c>
      <c r="X359" s="24">
        <f t="shared" si="177"/>
        <v>1.3245155555555554</v>
      </c>
      <c r="Y359" s="24">
        <f t="shared" si="178"/>
        <v>1.0305652777777778</v>
      </c>
      <c r="Z359" s="27">
        <f t="shared" si="179"/>
        <v>-0.2939502777777776</v>
      </c>
      <c r="AA359" s="64">
        <f t="shared" si="180"/>
        <v>-0.60158472222222215</v>
      </c>
      <c r="AC359" s="36">
        <f t="shared" si="167"/>
        <v>-0.75034167229005833</v>
      </c>
      <c r="AD359" s="36">
        <f t="shared" si="174"/>
        <v>-2.16</v>
      </c>
      <c r="AE359" s="49"/>
      <c r="AF359" s="36"/>
      <c r="AG359" s="21"/>
      <c r="AI359" s="23"/>
      <c r="AJ359" s="23"/>
      <c r="AK359" s="24"/>
      <c r="AL359" s="24"/>
      <c r="AM359" s="24"/>
      <c r="AN359" s="27"/>
      <c r="AO359" s="18"/>
      <c r="AP359" s="21"/>
    </row>
    <row r="360" spans="1:42" ht="15">
      <c r="A360" s="14">
        <v>1561100</v>
      </c>
      <c r="B360" s="12">
        <f t="shared" si="168"/>
        <v>-1561.1</v>
      </c>
      <c r="C360" s="12">
        <f t="shared" si="169"/>
        <v>1.5</v>
      </c>
      <c r="D360" s="16">
        <v>1.2679</v>
      </c>
      <c r="G360" s="23">
        <f t="shared" si="186"/>
        <v>-410.70610457306395</v>
      </c>
      <c r="H360" s="23">
        <f t="shared" si="186"/>
        <v>-409.93274209638298</v>
      </c>
      <c r="I360" s="24">
        <f t="shared" si="181"/>
        <v>1.7806500000000001</v>
      </c>
      <c r="J360" s="24">
        <f t="shared" si="182"/>
        <v>1.7947666666666668</v>
      </c>
      <c r="K360" s="24">
        <f t="shared" si="183"/>
        <v>1.5651138888888889</v>
      </c>
      <c r="L360" s="65">
        <f t="shared" si="184"/>
        <v>-0.22965277777777793</v>
      </c>
      <c r="M360" s="18">
        <f t="shared" si="185"/>
        <v>-0.21553611111111115</v>
      </c>
      <c r="N360" s="21"/>
      <c r="O360" s="36">
        <f t="shared" si="166"/>
        <v>-0.59552362047204366</v>
      </c>
      <c r="P360" s="36">
        <f t="shared" si="171"/>
        <v>-1.8</v>
      </c>
      <c r="Q360" s="38"/>
      <c r="R360" s="36"/>
      <c r="S360" s="21"/>
      <c r="U360" s="23">
        <f t="shared" si="172"/>
        <v>-599.40654851922227</v>
      </c>
      <c r="V360" s="23">
        <f t="shared" si="173"/>
        <v>-597.0864610891789</v>
      </c>
      <c r="W360" s="24">
        <f t="shared" si="175"/>
        <v>1.37131</v>
      </c>
      <c r="X360" s="24">
        <f t="shared" si="177"/>
        <v>1.2717516666666666</v>
      </c>
      <c r="Y360" s="24">
        <f t="shared" si="178"/>
        <v>1.0607163888888891</v>
      </c>
      <c r="Z360" s="27">
        <f t="shared" si="179"/>
        <v>-0.21103527777777753</v>
      </c>
      <c r="AA360" s="64">
        <f t="shared" si="180"/>
        <v>-0.31059361111111095</v>
      </c>
      <c r="AC360" s="36">
        <f t="shared" si="167"/>
        <v>-0.14988018671432626</v>
      </c>
      <c r="AD360" s="36">
        <f t="shared" si="174"/>
        <v>-2.16</v>
      </c>
      <c r="AE360" s="49"/>
      <c r="AF360" s="36"/>
      <c r="AG360" s="21"/>
      <c r="AI360" s="23"/>
      <c r="AJ360" s="23"/>
      <c r="AK360" s="24"/>
      <c r="AL360" s="24"/>
      <c r="AM360" s="24"/>
      <c r="AN360" s="27"/>
      <c r="AO360" s="18"/>
      <c r="AP360" s="21"/>
    </row>
    <row r="361" spans="1:42" ht="15">
      <c r="A361" s="14">
        <v>1559700</v>
      </c>
      <c r="B361" s="12">
        <f t="shared" si="168"/>
        <v>-1559.7</v>
      </c>
      <c r="C361" s="12">
        <f t="shared" si="169"/>
        <v>1.3999999999998636</v>
      </c>
      <c r="D361" s="16">
        <v>1.2595000000000001</v>
      </c>
      <c r="G361" s="23">
        <f t="shared" si="186"/>
        <v>-409.15937961970189</v>
      </c>
      <c r="H361" s="23">
        <f t="shared" si="186"/>
        <v>-408.38601714302092</v>
      </c>
      <c r="I361" s="24">
        <f t="shared" si="181"/>
        <v>1.6355999999999999</v>
      </c>
      <c r="J361" s="24">
        <f t="shared" si="182"/>
        <v>1.6519000000000001</v>
      </c>
      <c r="K361" s="24">
        <f t="shared" si="183"/>
        <v>1.5245250000000001</v>
      </c>
      <c r="L361" s="65">
        <f t="shared" si="184"/>
        <v>-0.12737500000000002</v>
      </c>
      <c r="M361" s="18">
        <f t="shared" si="185"/>
        <v>-0.11107499999999981</v>
      </c>
      <c r="N361" s="21"/>
      <c r="O361" s="36">
        <f t="shared" si="166"/>
        <v>6.017802264431206E-2</v>
      </c>
      <c r="P361" s="36">
        <f t="shared" si="171"/>
        <v>-1.8</v>
      </c>
      <c r="Q361" s="38"/>
      <c r="R361" s="36"/>
      <c r="S361" s="21"/>
      <c r="U361" s="23">
        <f t="shared" si="172"/>
        <v>-594.76637365913609</v>
      </c>
      <c r="V361" s="23">
        <f t="shared" si="173"/>
        <v>-592.44628622909272</v>
      </c>
      <c r="W361" s="24">
        <f t="shared" si="175"/>
        <v>0.81179500000000004</v>
      </c>
      <c r="X361" s="24">
        <f t="shared" si="177"/>
        <v>0.96346611111111125</v>
      </c>
      <c r="Y361" s="24">
        <f t="shared" si="178"/>
        <v>1.0706830555555555</v>
      </c>
      <c r="Z361" s="27">
        <f t="shared" si="179"/>
        <v>0.1072169444444443</v>
      </c>
      <c r="AA361" s="64">
        <f t="shared" si="180"/>
        <v>0.2588880555555555</v>
      </c>
      <c r="AC361" s="36">
        <f t="shared" si="167"/>
        <v>0.52071190395776912</v>
      </c>
      <c r="AD361" s="36">
        <f t="shared" si="174"/>
        <v>-2.16</v>
      </c>
      <c r="AE361" s="49"/>
      <c r="AF361" s="36"/>
      <c r="AG361" s="21"/>
      <c r="AI361" s="23"/>
      <c r="AJ361" s="23"/>
      <c r="AK361" s="24"/>
      <c r="AL361" s="24"/>
      <c r="AM361" s="24"/>
      <c r="AN361" s="27"/>
      <c r="AO361" s="18"/>
      <c r="AP361" s="21"/>
    </row>
    <row r="362" spans="1:42" ht="15">
      <c r="A362" s="14">
        <v>1558200</v>
      </c>
      <c r="B362" s="12">
        <f t="shared" si="168"/>
        <v>-1558.2</v>
      </c>
      <c r="C362" s="12">
        <f t="shared" si="169"/>
        <v>1.5</v>
      </c>
      <c r="D362" s="16">
        <v>1.1926000000000001</v>
      </c>
      <c r="G362" s="23">
        <f t="shared" si="186"/>
        <v>-407.61265466633984</v>
      </c>
      <c r="H362" s="23">
        <f t="shared" si="186"/>
        <v>-406.83929218965886</v>
      </c>
      <c r="I362" s="24">
        <f t="shared" si="181"/>
        <v>1.53945</v>
      </c>
      <c r="J362" s="24">
        <f t="shared" si="182"/>
        <v>1.5846499999999999</v>
      </c>
      <c r="K362" s="24">
        <f t="shared" si="183"/>
        <v>1.5549055555555555</v>
      </c>
      <c r="L362" s="65">
        <f t="shared" si="184"/>
        <v>-2.9744444444444351E-2</v>
      </c>
      <c r="M362" s="18">
        <f t="shared" si="185"/>
        <v>1.5455555555555556E-2</v>
      </c>
      <c r="N362" s="21"/>
      <c r="O362" s="36">
        <f t="shared" si="166"/>
        <v>0.68772170016114853</v>
      </c>
      <c r="P362" s="36">
        <f t="shared" si="171"/>
        <v>-1.8</v>
      </c>
      <c r="Q362" s="38"/>
      <c r="R362" s="36"/>
      <c r="S362" s="21"/>
      <c r="U362" s="23">
        <f t="shared" si="172"/>
        <v>-590.12619879904992</v>
      </c>
      <c r="V362" s="23">
        <f t="shared" si="173"/>
        <v>-587.80611136900654</v>
      </c>
      <c r="W362" s="24">
        <f t="shared" si="175"/>
        <v>0.70729333333333333</v>
      </c>
      <c r="X362" s="24">
        <f t="shared" si="177"/>
        <v>0.79006166666666677</v>
      </c>
      <c r="Y362" s="24">
        <f t="shared" si="178"/>
        <v>1.1076294444444443</v>
      </c>
      <c r="Z362" s="27">
        <f t="shared" si="179"/>
        <v>0.31756777777777756</v>
      </c>
      <c r="AA362" s="64">
        <f t="shared" si="180"/>
        <v>0.400336111111111</v>
      </c>
      <c r="AC362" s="36">
        <f t="shared" si="167"/>
        <v>0.94765710769983091</v>
      </c>
      <c r="AD362" s="36">
        <f t="shared" si="174"/>
        <v>-2.16</v>
      </c>
      <c r="AE362" s="49"/>
      <c r="AF362" s="36"/>
      <c r="AG362" s="21"/>
      <c r="AI362" s="23"/>
      <c r="AJ362" s="23"/>
      <c r="AK362" s="24"/>
      <c r="AL362" s="24"/>
      <c r="AM362" s="24"/>
      <c r="AN362" s="27"/>
      <c r="AO362" s="18"/>
      <c r="AP362" s="21"/>
    </row>
    <row r="363" spans="1:42" ht="15">
      <c r="A363" s="14">
        <v>1556800</v>
      </c>
      <c r="B363" s="12">
        <f t="shared" si="168"/>
        <v>-1556.8</v>
      </c>
      <c r="C363" s="12">
        <f t="shared" si="169"/>
        <v>1.4000000000000909</v>
      </c>
      <c r="D363" s="16">
        <v>1.1616</v>
      </c>
      <c r="G363" s="23">
        <f t="shared" si="186"/>
        <v>-406.06592971297778</v>
      </c>
      <c r="H363" s="23">
        <f t="shared" si="186"/>
        <v>-405.2925672362968</v>
      </c>
      <c r="I363" s="24">
        <f t="shared" si="181"/>
        <v>1.5789</v>
      </c>
      <c r="J363" s="24">
        <f t="shared" si="182"/>
        <v>1.5122166666666665</v>
      </c>
      <c r="K363" s="24">
        <f t="shared" si="183"/>
        <v>1.556</v>
      </c>
      <c r="L363" s="65">
        <f t="shared" si="184"/>
        <v>4.3783333333333507E-2</v>
      </c>
      <c r="M363" s="18">
        <f t="shared" si="185"/>
        <v>-2.289999999999992E-2</v>
      </c>
      <c r="N363" s="21"/>
      <c r="O363" s="36">
        <f t="shared" si="166"/>
        <v>0.99347275099727206</v>
      </c>
      <c r="P363" s="36">
        <f t="shared" si="171"/>
        <v>-1.8</v>
      </c>
      <c r="Q363" s="38"/>
      <c r="R363" s="36"/>
      <c r="S363" s="21"/>
      <c r="U363" s="23">
        <f t="shared" si="172"/>
        <v>-585.48602393896374</v>
      </c>
      <c r="V363" s="23">
        <f t="shared" si="173"/>
        <v>-583.16593650892037</v>
      </c>
      <c r="W363" s="24">
        <f t="shared" si="175"/>
        <v>0.85109666666666672</v>
      </c>
      <c r="X363" s="24">
        <f t="shared" si="177"/>
        <v>0.92464666666666673</v>
      </c>
      <c r="Y363" s="24">
        <f t="shared" si="178"/>
        <v>1.1470938888888886</v>
      </c>
      <c r="Z363" s="27">
        <f t="shared" si="179"/>
        <v>0.22244722222222191</v>
      </c>
      <c r="AA363" s="64">
        <f t="shared" si="180"/>
        <v>0.29599722222222191</v>
      </c>
      <c r="AC363" s="36">
        <f t="shared" si="167"/>
        <v>0.93118301871354336</v>
      </c>
      <c r="AD363" s="36">
        <f t="shared" si="174"/>
        <v>-2.16</v>
      </c>
      <c r="AE363" s="49"/>
      <c r="AF363" s="36"/>
      <c r="AG363" s="21"/>
      <c r="AI363" s="23"/>
      <c r="AJ363" s="23"/>
      <c r="AK363" s="24"/>
      <c r="AL363" s="24"/>
      <c r="AM363" s="24"/>
      <c r="AN363" s="27"/>
      <c r="AO363" s="18"/>
      <c r="AP363" s="21"/>
    </row>
    <row r="364" spans="1:42" ht="15">
      <c r="A364" s="14">
        <v>1555300</v>
      </c>
      <c r="B364" s="12">
        <f t="shared" si="168"/>
        <v>-1555.3</v>
      </c>
      <c r="C364" s="12">
        <f t="shared" si="169"/>
        <v>1.5</v>
      </c>
      <c r="D364" s="16">
        <v>1.3076000000000001</v>
      </c>
      <c r="G364" s="23">
        <f t="shared" si="186"/>
        <v>-404.51920475961572</v>
      </c>
      <c r="H364" s="23">
        <f t="shared" si="186"/>
        <v>-403.74584228293475</v>
      </c>
      <c r="I364" s="24">
        <f t="shared" si="181"/>
        <v>1.4182999999999999</v>
      </c>
      <c r="J364" s="24">
        <f t="shared" si="182"/>
        <v>1.3976999999999997</v>
      </c>
      <c r="K364" s="24">
        <f t="shared" si="183"/>
        <v>1.4315866666666668</v>
      </c>
      <c r="L364" s="65">
        <f t="shared" si="184"/>
        <v>3.3886666666667065E-2</v>
      </c>
      <c r="M364" s="18">
        <f t="shared" si="185"/>
        <v>1.3286666666666891E-2</v>
      </c>
      <c r="N364" s="21"/>
      <c r="O364" s="36">
        <f t="shared" si="166"/>
        <v>0.83436686042200325</v>
      </c>
      <c r="P364" s="36">
        <f t="shared" si="171"/>
        <v>-1.8</v>
      </c>
      <c r="Q364" s="38"/>
      <c r="R364" s="36"/>
      <c r="S364" s="21"/>
      <c r="U364" s="23">
        <f t="shared" si="172"/>
        <v>-580.84584907887756</v>
      </c>
      <c r="V364" s="23">
        <f t="shared" si="173"/>
        <v>-578.52576164883419</v>
      </c>
      <c r="W364" s="24">
        <f t="shared" si="175"/>
        <v>1.2155499999999999</v>
      </c>
      <c r="X364" s="24">
        <f t="shared" si="177"/>
        <v>1.0691600000000001</v>
      </c>
      <c r="Y364" s="24">
        <f t="shared" si="178"/>
        <v>1.0930661111111111</v>
      </c>
      <c r="Z364" s="27">
        <f t="shared" si="179"/>
        <v>2.3906111111110961E-2</v>
      </c>
      <c r="AA364" s="64">
        <f t="shared" si="180"/>
        <v>-0.12248388888888884</v>
      </c>
      <c r="AC364" s="36">
        <f t="shared" si="167"/>
        <v>0.478998046324696</v>
      </c>
      <c r="AD364" s="36">
        <f t="shared" si="174"/>
        <v>-2.16</v>
      </c>
      <c r="AE364" s="49"/>
      <c r="AF364" s="36"/>
      <c r="AG364" s="21"/>
      <c r="AI364" s="23"/>
      <c r="AJ364" s="23"/>
      <c r="AK364" s="24"/>
      <c r="AL364" s="24"/>
      <c r="AM364" s="24"/>
      <c r="AN364" s="27"/>
      <c r="AO364" s="18"/>
      <c r="AP364" s="21"/>
    </row>
    <row r="365" spans="1:42" ht="15">
      <c r="A365" s="14">
        <v>1553800</v>
      </c>
      <c r="B365" s="12">
        <f t="shared" si="168"/>
        <v>-1553.8</v>
      </c>
      <c r="C365" s="12">
        <f t="shared" si="169"/>
        <v>1.5</v>
      </c>
      <c r="D365" s="16">
        <v>1.1892</v>
      </c>
      <c r="G365" s="23">
        <f t="shared" si="186"/>
        <v>-402.97247980625366</v>
      </c>
      <c r="H365" s="23">
        <f t="shared" si="186"/>
        <v>-402.19911732957269</v>
      </c>
      <c r="I365" s="24">
        <f t="shared" si="181"/>
        <v>1.1959</v>
      </c>
      <c r="J365" s="24">
        <f t="shared" si="182"/>
        <v>1.3660333333333332</v>
      </c>
      <c r="K365" s="24">
        <f t="shared" si="183"/>
        <v>1.3660477777777777</v>
      </c>
      <c r="L365" s="65">
        <f t="shared" si="184"/>
        <v>1.4444444444539073E-5</v>
      </c>
      <c r="M365" s="18">
        <f t="shared" si="185"/>
        <v>0.17014777777777779</v>
      </c>
      <c r="N365" s="21"/>
      <c r="O365" s="36">
        <f t="shared" si="166"/>
        <v>0.28485144290054787</v>
      </c>
      <c r="P365" s="36">
        <f t="shared" si="171"/>
        <v>-1.8</v>
      </c>
      <c r="Q365" s="38"/>
      <c r="R365" s="36"/>
      <c r="S365" s="21"/>
      <c r="U365" s="23">
        <f t="shared" si="172"/>
        <v>-576.20567421879139</v>
      </c>
      <c r="V365" s="23">
        <f t="shared" si="173"/>
        <v>-573.88558678874801</v>
      </c>
      <c r="W365" s="24">
        <f t="shared" si="175"/>
        <v>1.1408333333333334</v>
      </c>
      <c r="X365" s="24">
        <f t="shared" si="177"/>
        <v>1.2083111111111113</v>
      </c>
      <c r="Y365" s="24">
        <f t="shared" si="178"/>
        <v>1.0339736111111111</v>
      </c>
      <c r="Z365" s="27">
        <f t="shared" si="179"/>
        <v>-0.17433750000000026</v>
      </c>
      <c r="AA365" s="64">
        <f t="shared" si="180"/>
        <v>-0.10685972222222229</v>
      </c>
      <c r="AC365" s="36">
        <f t="shared" si="167"/>
        <v>-0.1973154354097964</v>
      </c>
      <c r="AD365" s="36">
        <f t="shared" si="174"/>
        <v>-2.16</v>
      </c>
      <c r="AE365" s="49"/>
      <c r="AF365" s="36"/>
      <c r="AG365" s="21"/>
      <c r="AI365" s="23"/>
      <c r="AJ365" s="23"/>
      <c r="AK365" s="24"/>
      <c r="AL365" s="24"/>
      <c r="AM365" s="24"/>
      <c r="AN365" s="27"/>
      <c r="AO365" s="18"/>
      <c r="AP365" s="21"/>
    </row>
    <row r="366" spans="1:42" ht="15">
      <c r="A366" s="14">
        <v>1552400</v>
      </c>
      <c r="B366" s="12">
        <f t="shared" si="168"/>
        <v>-1552.4</v>
      </c>
      <c r="C366" s="12">
        <f t="shared" si="169"/>
        <v>1.3999999999998636</v>
      </c>
      <c r="D366" s="16">
        <v>1.3602000000000001</v>
      </c>
      <c r="G366" s="23">
        <f t="shared" si="186"/>
        <v>-401.4257548528916</v>
      </c>
      <c r="H366" s="23">
        <f t="shared" si="186"/>
        <v>-400.65239237621063</v>
      </c>
      <c r="I366" s="24">
        <f t="shared" si="181"/>
        <v>1.4839</v>
      </c>
      <c r="J366" s="24">
        <f t="shared" si="182"/>
        <v>1.3610166666666668</v>
      </c>
      <c r="K366" s="24">
        <f t="shared" si="183"/>
        <v>1.2891172222222222</v>
      </c>
      <c r="L366" s="65">
        <f t="shared" si="184"/>
        <v>-7.1899444444444516E-2</v>
      </c>
      <c r="M366" s="18">
        <f t="shared" si="185"/>
        <v>-0.19478277777777775</v>
      </c>
      <c r="N366" s="21"/>
      <c r="O366" s="36">
        <f t="shared" si="166"/>
        <v>-0.39794913052524872</v>
      </c>
      <c r="P366" s="36">
        <f t="shared" si="171"/>
        <v>-1.8</v>
      </c>
      <c r="Q366" s="38"/>
      <c r="R366" s="36"/>
      <c r="S366" s="21"/>
      <c r="U366" s="23">
        <f t="shared" si="172"/>
        <v>-571.56549935870521</v>
      </c>
      <c r="V366" s="23">
        <f t="shared" si="173"/>
        <v>-569.24541192866184</v>
      </c>
      <c r="W366" s="24">
        <f t="shared" si="175"/>
        <v>1.2685500000000001</v>
      </c>
      <c r="X366" s="24">
        <f t="shared" si="177"/>
        <v>1.2448833333333333</v>
      </c>
      <c r="Y366" s="24">
        <f t="shared" si="178"/>
        <v>1.0454437962962961</v>
      </c>
      <c r="Z366" s="27">
        <f t="shared" si="179"/>
        <v>-0.19943953703703721</v>
      </c>
      <c r="AA366" s="64">
        <f t="shared" si="180"/>
        <v>-0.22310620370370393</v>
      </c>
      <c r="AC366" s="36">
        <f t="shared" si="167"/>
        <v>-0.781302831999236</v>
      </c>
      <c r="AD366" s="36">
        <f t="shared" si="174"/>
        <v>-2.16</v>
      </c>
      <c r="AE366" s="49"/>
      <c r="AF366" s="36"/>
      <c r="AG366" s="21"/>
      <c r="AI366" s="23"/>
      <c r="AJ366" s="23"/>
      <c r="AK366" s="24"/>
      <c r="AL366" s="24"/>
      <c r="AM366" s="24"/>
      <c r="AN366" s="27"/>
      <c r="AO366" s="18"/>
      <c r="AP366" s="21"/>
    </row>
    <row r="367" spans="1:42" ht="15">
      <c r="A367" s="14">
        <v>1550900</v>
      </c>
      <c r="B367" s="12">
        <f t="shared" si="168"/>
        <v>-1550.9</v>
      </c>
      <c r="C367" s="12">
        <f t="shared" si="169"/>
        <v>1.5</v>
      </c>
      <c r="D367" s="16">
        <v>1.2578</v>
      </c>
      <c r="G367" s="23">
        <f t="shared" si="186"/>
        <v>-399.87902989952954</v>
      </c>
      <c r="H367" s="23">
        <f t="shared" si="186"/>
        <v>-399.10566742284857</v>
      </c>
      <c r="I367" s="24">
        <f t="shared" si="181"/>
        <v>1.4032499999999999</v>
      </c>
      <c r="J367" s="24">
        <f t="shared" si="182"/>
        <v>1.24516</v>
      </c>
      <c r="K367" s="24">
        <f t="shared" si="183"/>
        <v>1.2438227777777777</v>
      </c>
      <c r="L367" s="65">
        <f t="shared" si="184"/>
        <v>-1.3372222222223229E-3</v>
      </c>
      <c r="M367" s="18">
        <f t="shared" si="185"/>
        <v>-0.15942722222222216</v>
      </c>
      <c r="N367" s="21"/>
      <c r="O367" s="36">
        <f t="shared" si="166"/>
        <v>-0.89454488306633229</v>
      </c>
      <c r="P367" s="36">
        <f t="shared" si="171"/>
        <v>-1.8</v>
      </c>
      <c r="Q367" s="38"/>
      <c r="R367" s="36"/>
      <c r="S367" s="21"/>
      <c r="U367" s="23">
        <f t="shared" si="172"/>
        <v>-566.92532449861903</v>
      </c>
      <c r="V367" s="23">
        <f t="shared" si="173"/>
        <v>-564.60523706857566</v>
      </c>
      <c r="W367" s="24">
        <f t="shared" si="175"/>
        <v>1.3252666666666668</v>
      </c>
      <c r="X367" s="24">
        <f t="shared" si="177"/>
        <v>1.2465722222222224</v>
      </c>
      <c r="Y367" s="24">
        <f t="shared" si="178"/>
        <v>1.065682037037037</v>
      </c>
      <c r="Z367" s="27">
        <f t="shared" si="179"/>
        <v>-0.1808901851851854</v>
      </c>
      <c r="AA367" s="64">
        <f t="shared" si="180"/>
        <v>-0.2595846296296298</v>
      </c>
      <c r="AC367" s="36">
        <f t="shared" si="167"/>
        <v>-0.99970995028247489</v>
      </c>
      <c r="AD367" s="36">
        <f t="shared" si="174"/>
        <v>-2.16</v>
      </c>
      <c r="AE367" s="49"/>
      <c r="AF367" s="36"/>
      <c r="AG367" s="21"/>
      <c r="AI367" s="23"/>
      <c r="AJ367" s="23"/>
      <c r="AK367" s="24"/>
      <c r="AL367" s="24"/>
      <c r="AM367" s="24"/>
      <c r="AN367" s="27"/>
      <c r="AO367" s="18"/>
      <c r="AP367" s="21"/>
    </row>
    <row r="368" spans="1:42" ht="15">
      <c r="A368" s="14">
        <v>1549400</v>
      </c>
      <c r="B368" s="12">
        <f t="shared" si="168"/>
        <v>-1549.4</v>
      </c>
      <c r="C368" s="12">
        <f t="shared" si="169"/>
        <v>1.5</v>
      </c>
      <c r="D368" s="16">
        <v>1.3613</v>
      </c>
      <c r="G368" s="23">
        <f t="shared" si="186"/>
        <v>-398.33230494616748</v>
      </c>
      <c r="H368" s="23">
        <f t="shared" si="186"/>
        <v>-397.55894246948651</v>
      </c>
      <c r="I368" s="24">
        <f t="shared" si="181"/>
        <v>0.84833000000000003</v>
      </c>
      <c r="J368" s="24">
        <f t="shared" si="182"/>
        <v>1.1474599999999999</v>
      </c>
      <c r="K368" s="24">
        <f t="shared" si="183"/>
        <v>1.17343</v>
      </c>
      <c r="L368" s="65">
        <f t="shared" si="184"/>
        <v>2.5970000000000049E-2</v>
      </c>
      <c r="M368" s="18">
        <f t="shared" si="185"/>
        <v>0.32509999999999994</v>
      </c>
      <c r="N368" s="21"/>
      <c r="O368" s="36">
        <f t="shared" si="166"/>
        <v>-0.97257314306170217</v>
      </c>
      <c r="P368" s="36">
        <f t="shared" si="171"/>
        <v>-1.8</v>
      </c>
      <c r="Q368" s="38"/>
      <c r="R368" s="36"/>
      <c r="S368" s="21"/>
      <c r="U368" s="23">
        <f t="shared" si="172"/>
        <v>-562.28514963853286</v>
      </c>
      <c r="V368" s="23">
        <f t="shared" si="173"/>
        <v>-559.96506220848948</v>
      </c>
      <c r="W368" s="24">
        <f t="shared" si="175"/>
        <v>1.1458999999999999</v>
      </c>
      <c r="X368" s="24">
        <f t="shared" si="177"/>
        <v>1.1035480555555557</v>
      </c>
      <c r="Y368" s="24">
        <f t="shared" si="178"/>
        <v>1.0420943518518522</v>
      </c>
      <c r="Z368" s="27">
        <f t="shared" si="179"/>
        <v>-6.1453703703703511E-2</v>
      </c>
      <c r="AA368" s="64">
        <f t="shared" si="180"/>
        <v>-0.10380564814814774</v>
      </c>
      <c r="AC368" s="36">
        <f t="shared" si="167"/>
        <v>-0.75034167229003501</v>
      </c>
      <c r="AD368" s="36">
        <f t="shared" si="174"/>
        <v>-2.16</v>
      </c>
      <c r="AE368" s="49"/>
      <c r="AF368" s="36"/>
      <c r="AG368" s="21"/>
      <c r="AI368" s="23"/>
      <c r="AJ368" s="23"/>
      <c r="AK368" s="24"/>
      <c r="AL368" s="24"/>
      <c r="AM368" s="24"/>
      <c r="AN368" s="27"/>
      <c r="AO368" s="18"/>
      <c r="AP368" s="21"/>
    </row>
    <row r="369" spans="1:42" ht="15">
      <c r="A369" s="14">
        <v>1547900</v>
      </c>
      <c r="B369" s="12">
        <f t="shared" si="168"/>
        <v>-1547.9</v>
      </c>
      <c r="C369" s="12">
        <f t="shared" si="169"/>
        <v>1.5</v>
      </c>
      <c r="D369" s="16">
        <v>1.3103</v>
      </c>
      <c r="G369" s="23">
        <f t="shared" si="186"/>
        <v>-396.78557999280542</v>
      </c>
      <c r="H369" s="23">
        <f t="shared" si="186"/>
        <v>-396.01221751612445</v>
      </c>
      <c r="I369" s="24">
        <f t="shared" si="181"/>
        <v>1.1907999999999999</v>
      </c>
      <c r="J369" s="24">
        <f t="shared" si="182"/>
        <v>0.99411833333333333</v>
      </c>
      <c r="K369" s="24">
        <f t="shared" si="183"/>
        <v>1.1171344444444447</v>
      </c>
      <c r="L369" s="65">
        <f t="shared" si="184"/>
        <v>0.12301611111111133</v>
      </c>
      <c r="M369" s="18">
        <f t="shared" si="185"/>
        <v>-7.3665555555555207E-2</v>
      </c>
      <c r="N369" s="21"/>
      <c r="O369" s="36">
        <f t="shared" si="166"/>
        <v>-0.59552362047201524</v>
      </c>
      <c r="P369" s="36">
        <f t="shared" si="171"/>
        <v>-1.8</v>
      </c>
      <c r="Q369" s="38"/>
      <c r="R369" s="36"/>
      <c r="S369" s="21"/>
      <c r="U369" s="23">
        <f t="shared" si="172"/>
        <v>-557.64497477844668</v>
      </c>
      <c r="V369" s="23">
        <f t="shared" si="173"/>
        <v>-555.32488734840331</v>
      </c>
      <c r="W369" s="24">
        <f t="shared" si="175"/>
        <v>0.83947749999999999</v>
      </c>
      <c r="X369" s="24">
        <f t="shared" si="177"/>
        <v>0.96680138888888889</v>
      </c>
      <c r="Y369" s="24">
        <f t="shared" si="178"/>
        <v>0.98188574074074075</v>
      </c>
      <c r="Z369" s="27">
        <f t="shared" si="179"/>
        <v>1.5084351851851863E-2</v>
      </c>
      <c r="AA369" s="64">
        <f t="shared" si="180"/>
        <v>0.14240824074074077</v>
      </c>
      <c r="AC369" s="36">
        <f t="shared" si="167"/>
        <v>-0.14988018671429137</v>
      </c>
      <c r="AD369" s="36">
        <f t="shared" si="174"/>
        <v>-2.16</v>
      </c>
      <c r="AE369" s="49"/>
      <c r="AF369" s="36"/>
      <c r="AG369" s="21"/>
      <c r="AI369" s="23"/>
      <c r="AJ369" s="23"/>
      <c r="AK369" s="24"/>
      <c r="AL369" s="24"/>
      <c r="AM369" s="24"/>
      <c r="AN369" s="27"/>
      <c r="AO369" s="18"/>
      <c r="AP369" s="21"/>
    </row>
    <row r="370" spans="1:42" ht="15">
      <c r="A370" s="14">
        <v>1546500</v>
      </c>
      <c r="B370" s="12">
        <f t="shared" si="168"/>
        <v>-1546.5</v>
      </c>
      <c r="C370" s="12">
        <f t="shared" si="169"/>
        <v>1.4000000000000909</v>
      </c>
      <c r="D370" s="16">
        <v>1.6531</v>
      </c>
      <c r="G370" s="23">
        <f t="shared" si="186"/>
        <v>-395.23885503944337</v>
      </c>
      <c r="H370" s="23">
        <f t="shared" si="186"/>
        <v>-394.46549256276239</v>
      </c>
      <c r="I370" s="24">
        <f t="shared" si="181"/>
        <v>0.94322499999999998</v>
      </c>
      <c r="J370" s="24">
        <f t="shared" si="182"/>
        <v>1.0886083333333332</v>
      </c>
      <c r="K370" s="24">
        <f t="shared" si="183"/>
        <v>1.085</v>
      </c>
      <c r="L370" s="65">
        <f t="shared" si="184"/>
        <v>-3.6083333333332135E-3</v>
      </c>
      <c r="M370" s="18">
        <f t="shared" si="185"/>
        <v>0.14177499999999998</v>
      </c>
      <c r="N370" s="21"/>
      <c r="O370" s="36">
        <f t="shared" si="166"/>
        <v>6.0178022644347282E-2</v>
      </c>
      <c r="P370" s="36">
        <f t="shared" si="171"/>
        <v>-1.8</v>
      </c>
      <c r="Q370" s="38"/>
      <c r="R370" s="36"/>
      <c r="S370" s="21"/>
      <c r="U370" s="23">
        <f t="shared" si="172"/>
        <v>-553.0047999183605</v>
      </c>
      <c r="V370" s="23">
        <f t="shared" si="173"/>
        <v>-550.68471248831713</v>
      </c>
      <c r="W370" s="24">
        <f t="shared" si="175"/>
        <v>0.91502666666666677</v>
      </c>
      <c r="X370" s="24">
        <f t="shared" si="177"/>
        <v>0.88131388888888884</v>
      </c>
      <c r="Y370" s="24">
        <f t="shared" si="178"/>
        <v>0.93048842592592607</v>
      </c>
      <c r="Z370" s="27">
        <f t="shared" si="179"/>
        <v>4.9174537037037225E-2</v>
      </c>
      <c r="AA370" s="64">
        <f t="shared" si="180"/>
        <v>1.54617592592593E-2</v>
      </c>
      <c r="AC370" s="36">
        <f t="shared" si="167"/>
        <v>0.52071190395781142</v>
      </c>
      <c r="AD370" s="36">
        <f t="shared" si="174"/>
        <v>-2.16</v>
      </c>
      <c r="AE370" s="49"/>
      <c r="AF370" s="36"/>
      <c r="AG370" s="21"/>
      <c r="AI370" s="23"/>
      <c r="AJ370" s="23"/>
      <c r="AK370" s="24"/>
      <c r="AL370" s="24"/>
      <c r="AM370" s="24"/>
      <c r="AN370" s="27"/>
      <c r="AO370" s="18"/>
      <c r="AP370" s="21"/>
    </row>
    <row r="371" spans="1:42" ht="15">
      <c r="A371" s="14">
        <v>1545000</v>
      </c>
      <c r="B371" s="12">
        <f t="shared" si="168"/>
        <v>-1545</v>
      </c>
      <c r="C371" s="12">
        <f t="shared" si="169"/>
        <v>1.5</v>
      </c>
      <c r="D371" s="16">
        <v>1.5573999999999999</v>
      </c>
      <c r="G371" s="23">
        <f t="shared" si="186"/>
        <v>-393.69213008608131</v>
      </c>
      <c r="H371" s="23">
        <f t="shared" si="186"/>
        <v>-392.91876760940033</v>
      </c>
      <c r="I371" s="24">
        <f t="shared" si="181"/>
        <v>1.1317999999999999</v>
      </c>
      <c r="J371" s="24">
        <f t="shared" si="182"/>
        <v>1.0067966666666666</v>
      </c>
      <c r="K371" s="24">
        <f t="shared" si="183"/>
        <v>1.0215572222222222</v>
      </c>
      <c r="L371" s="65">
        <f t="shared" si="184"/>
        <v>1.4760555555555666E-2</v>
      </c>
      <c r="M371" s="18">
        <f t="shared" si="185"/>
        <v>-0.11024277777777769</v>
      </c>
      <c r="N371" s="21"/>
      <c r="O371" s="36">
        <f t="shared" si="166"/>
        <v>0.68772170016117418</v>
      </c>
      <c r="P371" s="36">
        <f t="shared" si="171"/>
        <v>-1.8</v>
      </c>
      <c r="Q371" s="38"/>
      <c r="R371" s="36"/>
      <c r="S371" s="21"/>
      <c r="U371" s="23">
        <f t="shared" si="172"/>
        <v>-548.36462505827433</v>
      </c>
      <c r="V371" s="23">
        <f t="shared" si="173"/>
        <v>-546.04453762823096</v>
      </c>
      <c r="W371" s="24">
        <f t="shared" si="175"/>
        <v>0.88943749999999988</v>
      </c>
      <c r="X371" s="24">
        <f t="shared" si="177"/>
        <v>0.81442388888888884</v>
      </c>
      <c r="Y371" s="24">
        <f t="shared" si="178"/>
        <v>0.8575139814814815</v>
      </c>
      <c r="Z371" s="27">
        <f t="shared" si="179"/>
        <v>4.3090092592592666E-2</v>
      </c>
      <c r="AA371" s="64">
        <f t="shared" si="180"/>
        <v>-3.1923518518518379E-2</v>
      </c>
      <c r="AC371" s="36">
        <f t="shared" si="167"/>
        <v>0.94765710769984668</v>
      </c>
      <c r="AD371" s="36">
        <f t="shared" si="174"/>
        <v>-2.16</v>
      </c>
      <c r="AE371" s="49"/>
      <c r="AF371" s="36"/>
      <c r="AG371" s="21"/>
      <c r="AI371" s="23"/>
      <c r="AJ371" s="23"/>
      <c r="AK371" s="24"/>
      <c r="AL371" s="24"/>
      <c r="AM371" s="24"/>
      <c r="AN371" s="27"/>
      <c r="AO371" s="18"/>
      <c r="AP371" s="21"/>
    </row>
    <row r="372" spans="1:42" ht="15">
      <c r="A372" s="14">
        <v>1543600</v>
      </c>
      <c r="B372" s="12">
        <f t="shared" si="168"/>
        <v>-1543.6</v>
      </c>
      <c r="C372" s="12">
        <f t="shared" si="169"/>
        <v>1.4000000000000909</v>
      </c>
      <c r="D372" s="16">
        <v>1.5364</v>
      </c>
      <c r="G372" s="23">
        <f t="shared" ref="G372:H387" si="187">G371 + 1.54672495336205</f>
        <v>-392.14540513271925</v>
      </c>
      <c r="H372" s="23">
        <f t="shared" si="187"/>
        <v>-391.37204265603827</v>
      </c>
      <c r="I372" s="24">
        <f t="shared" si="181"/>
        <v>0.94536500000000001</v>
      </c>
      <c r="J372" s="24">
        <f t="shared" si="182"/>
        <v>0.99626833333333342</v>
      </c>
      <c r="K372" s="24">
        <f t="shared" si="183"/>
        <v>0.98875166666666681</v>
      </c>
      <c r="L372" s="65">
        <f t="shared" si="184"/>
        <v>-7.516666666666616E-3</v>
      </c>
      <c r="M372" s="18">
        <f t="shared" si="185"/>
        <v>4.3386666666666795E-2</v>
      </c>
      <c r="N372" s="21"/>
      <c r="O372" s="36">
        <f t="shared" si="166"/>
        <v>0.99347275099727606</v>
      </c>
      <c r="P372" s="36">
        <f t="shared" si="171"/>
        <v>-1.8</v>
      </c>
      <c r="Q372" s="38"/>
      <c r="R372" s="36"/>
      <c r="S372" s="21"/>
      <c r="U372" s="23">
        <f t="shared" si="172"/>
        <v>-543.72445019818815</v>
      </c>
      <c r="V372" s="23">
        <f t="shared" si="173"/>
        <v>-541.40436276814478</v>
      </c>
      <c r="W372" s="24">
        <f t="shared" si="175"/>
        <v>0.63880749999999997</v>
      </c>
      <c r="X372" s="24">
        <f t="shared" si="177"/>
        <v>0.73397250000000003</v>
      </c>
      <c r="Y372" s="24">
        <f t="shared" si="178"/>
        <v>0.81050462962962966</v>
      </c>
      <c r="Z372" s="27">
        <f t="shared" si="179"/>
        <v>7.6532129629629631E-2</v>
      </c>
      <c r="AA372" s="64">
        <f t="shared" si="180"/>
        <v>0.17169712962962969</v>
      </c>
      <c r="AC372" s="36">
        <f t="shared" si="167"/>
        <v>0.93118301871352527</v>
      </c>
      <c r="AD372" s="36">
        <f t="shared" si="174"/>
        <v>-2.16</v>
      </c>
      <c r="AE372" s="49"/>
      <c r="AF372" s="36"/>
      <c r="AG372" s="21"/>
      <c r="AI372" s="23"/>
      <c r="AJ372" s="23"/>
      <c r="AK372" s="24"/>
      <c r="AL372" s="24"/>
      <c r="AM372" s="24"/>
      <c r="AN372" s="27"/>
      <c r="AO372" s="18"/>
      <c r="AP372" s="21"/>
    </row>
    <row r="373" spans="1:42" ht="15">
      <c r="A373" s="14">
        <v>1542100</v>
      </c>
      <c r="B373" s="12">
        <f t="shared" si="168"/>
        <v>-1542.1</v>
      </c>
      <c r="C373" s="12">
        <f t="shared" si="169"/>
        <v>1.5</v>
      </c>
      <c r="D373" s="16">
        <v>1.0027999999999999</v>
      </c>
      <c r="G373" s="23">
        <f t="shared" si="187"/>
        <v>-390.59868017935719</v>
      </c>
      <c r="H373" s="23">
        <f t="shared" si="187"/>
        <v>-389.82531770267622</v>
      </c>
      <c r="I373" s="24">
        <f t="shared" si="181"/>
        <v>0.91164000000000001</v>
      </c>
      <c r="J373" s="24">
        <f t="shared" si="182"/>
        <v>0.92123166666666678</v>
      </c>
      <c r="K373" s="24">
        <f t="shared" si="183"/>
        <v>1.0207816666666667</v>
      </c>
      <c r="L373" s="65">
        <f t="shared" si="184"/>
        <v>9.9549999999999916E-2</v>
      </c>
      <c r="M373" s="18">
        <f t="shared" si="185"/>
        <v>0.10914166666666669</v>
      </c>
      <c r="N373" s="21"/>
      <c r="O373" s="36">
        <f t="shared" si="166"/>
        <v>0.83436686042198371</v>
      </c>
      <c r="P373" s="36">
        <f t="shared" si="171"/>
        <v>-1.8</v>
      </c>
      <c r="Q373" s="38"/>
      <c r="R373" s="36"/>
      <c r="S373" s="21"/>
      <c r="U373" s="23">
        <f t="shared" si="172"/>
        <v>-539.08427533810197</v>
      </c>
      <c r="V373" s="23">
        <f t="shared" si="173"/>
        <v>-536.7641879080586</v>
      </c>
      <c r="W373" s="24">
        <f t="shared" si="175"/>
        <v>0.67367250000000001</v>
      </c>
      <c r="X373" s="24">
        <f t="shared" si="177"/>
        <v>0.66357916666666661</v>
      </c>
      <c r="Y373" s="24">
        <f t="shared" si="178"/>
        <v>0.83928518518518525</v>
      </c>
      <c r="Z373" s="27">
        <f t="shared" si="179"/>
        <v>0.17570601851851864</v>
      </c>
      <c r="AA373" s="64">
        <f t="shared" si="180"/>
        <v>0.16561268518518524</v>
      </c>
      <c r="AC373" s="36">
        <f t="shared" si="167"/>
        <v>0.47899804632465254</v>
      </c>
      <c r="AD373" s="36">
        <f t="shared" si="174"/>
        <v>-2.16</v>
      </c>
      <c r="AE373" s="49"/>
      <c r="AF373" s="36"/>
      <c r="AG373" s="21"/>
      <c r="AI373" s="23"/>
      <c r="AJ373" s="23"/>
      <c r="AK373" s="24"/>
      <c r="AL373" s="24"/>
      <c r="AM373" s="24"/>
      <c r="AN373" s="27"/>
      <c r="AO373" s="18"/>
      <c r="AP373" s="21"/>
    </row>
    <row r="374" spans="1:42" ht="15">
      <c r="A374" s="14">
        <v>1540700</v>
      </c>
      <c r="B374" s="12">
        <f t="shared" si="168"/>
        <v>-1540.7</v>
      </c>
      <c r="C374" s="12">
        <f t="shared" si="169"/>
        <v>1.3999999999998636</v>
      </c>
      <c r="D374" s="16">
        <v>1.3123</v>
      </c>
      <c r="G374" s="23">
        <f t="shared" si="187"/>
        <v>-389.05195522599513</v>
      </c>
      <c r="H374" s="23">
        <f t="shared" si="187"/>
        <v>-388.27859274931416</v>
      </c>
      <c r="I374" s="24">
        <f t="shared" si="181"/>
        <v>0.90669</v>
      </c>
      <c r="J374" s="24">
        <f t="shared" si="182"/>
        <v>0.91041499999999997</v>
      </c>
      <c r="K374" s="24">
        <f t="shared" si="183"/>
        <v>1.0126261111111112</v>
      </c>
      <c r="L374" s="65">
        <f t="shared" si="184"/>
        <v>0.10221111111111125</v>
      </c>
      <c r="M374" s="18">
        <f t="shared" si="185"/>
        <v>0.10593611111111123</v>
      </c>
      <c r="N374" s="21"/>
      <c r="O374" s="36">
        <f t="shared" si="166"/>
        <v>0.28485144290048681</v>
      </c>
      <c r="P374" s="36">
        <f t="shared" si="171"/>
        <v>-1.8</v>
      </c>
      <c r="Q374" s="38"/>
      <c r="R374" s="36"/>
      <c r="S374" s="21"/>
      <c r="U374" s="23">
        <f t="shared" si="172"/>
        <v>-534.4441004780158</v>
      </c>
      <c r="V374" s="23">
        <f t="shared" si="173"/>
        <v>-532.12401304797243</v>
      </c>
      <c r="W374" s="24">
        <f t="shared" si="175"/>
        <v>0.67825749999999996</v>
      </c>
      <c r="X374" s="24">
        <f t="shared" si="177"/>
        <v>0.65456999999999999</v>
      </c>
      <c r="Y374" s="24">
        <f t="shared" si="178"/>
        <v>0.94452768518518504</v>
      </c>
      <c r="Z374" s="27">
        <f t="shared" si="179"/>
        <v>0.28995768518518505</v>
      </c>
      <c r="AA374" s="64">
        <f t="shared" si="180"/>
        <v>0.26627018518518508</v>
      </c>
      <c r="AC374" s="36">
        <f t="shared" si="167"/>
        <v>-0.19731543540983099</v>
      </c>
      <c r="AD374" s="36">
        <f t="shared" si="174"/>
        <v>-2.16</v>
      </c>
      <c r="AE374" s="49"/>
      <c r="AF374" s="36"/>
      <c r="AG374" s="21"/>
      <c r="AI374" s="23"/>
      <c r="AJ374" s="23"/>
      <c r="AK374" s="24"/>
      <c r="AL374" s="24"/>
      <c r="AM374" s="24"/>
      <c r="AN374" s="27"/>
      <c r="AO374" s="18"/>
      <c r="AP374" s="21"/>
    </row>
    <row r="375" spans="1:42" ht="15">
      <c r="A375" s="14">
        <v>1539200</v>
      </c>
      <c r="B375" s="12">
        <f t="shared" si="168"/>
        <v>-1539.2</v>
      </c>
      <c r="C375" s="12">
        <f t="shared" si="169"/>
        <v>1.5</v>
      </c>
      <c r="D375" s="16">
        <v>1.1041000000000001</v>
      </c>
      <c r="G375" s="23">
        <f t="shared" si="187"/>
        <v>-387.50523027263307</v>
      </c>
      <c r="H375" s="23">
        <f t="shared" si="187"/>
        <v>-386.7318677959521</v>
      </c>
      <c r="I375" s="24">
        <f t="shared" si="181"/>
        <v>0.91291500000000003</v>
      </c>
      <c r="J375" s="24">
        <f t="shared" si="182"/>
        <v>0.97586833333333345</v>
      </c>
      <c r="K375" s="24">
        <f t="shared" si="183"/>
        <v>1.0404344444444444</v>
      </c>
      <c r="L375" s="65">
        <f t="shared" si="184"/>
        <v>6.4566111111110991E-2</v>
      </c>
      <c r="M375" s="18">
        <f t="shared" si="185"/>
        <v>0.12751944444444441</v>
      </c>
      <c r="N375" s="21"/>
      <c r="O375" s="36">
        <f t="shared" si="166"/>
        <v>-0.39794913052530712</v>
      </c>
      <c r="P375" s="36">
        <f t="shared" si="171"/>
        <v>-1.8</v>
      </c>
      <c r="Q375" s="38"/>
      <c r="R375" s="36"/>
      <c r="S375" s="21"/>
      <c r="U375" s="23">
        <f t="shared" si="172"/>
        <v>-529.80392561792962</v>
      </c>
      <c r="V375" s="23">
        <f t="shared" si="173"/>
        <v>-527.48383818788625</v>
      </c>
      <c r="W375" s="24">
        <f t="shared" si="175"/>
        <v>0.61177999999999988</v>
      </c>
      <c r="X375" s="24">
        <f t="shared" si="177"/>
        <v>0.73073999999999995</v>
      </c>
      <c r="Y375" s="24">
        <f t="shared" si="178"/>
        <v>0.97254527777777788</v>
      </c>
      <c r="Z375" s="27">
        <f t="shared" si="179"/>
        <v>0.24180527777777794</v>
      </c>
      <c r="AA375" s="64">
        <f t="shared" si="180"/>
        <v>0.360765277777778</v>
      </c>
      <c r="AC375" s="36">
        <f t="shared" si="167"/>
        <v>-0.78130283199926698</v>
      </c>
      <c r="AD375" s="36">
        <f t="shared" si="174"/>
        <v>-2.16</v>
      </c>
      <c r="AE375" s="49"/>
      <c r="AF375" s="36"/>
      <c r="AG375" s="21"/>
      <c r="AI375" s="23"/>
      <c r="AJ375" s="23"/>
      <c r="AK375" s="24"/>
      <c r="AL375" s="24"/>
      <c r="AM375" s="24"/>
      <c r="AN375" s="27"/>
      <c r="AO375" s="18"/>
      <c r="AP375" s="21"/>
    </row>
    <row r="376" spans="1:42" ht="15">
      <c r="A376" s="14">
        <v>1537800</v>
      </c>
      <c r="B376" s="12">
        <f t="shared" si="168"/>
        <v>-1537.8</v>
      </c>
      <c r="C376" s="12">
        <f t="shared" si="169"/>
        <v>1.4000000000000909</v>
      </c>
      <c r="D376" s="16">
        <v>0.98573999999999995</v>
      </c>
      <c r="G376" s="23">
        <f t="shared" si="187"/>
        <v>-385.95850531927101</v>
      </c>
      <c r="H376" s="23">
        <f t="shared" si="187"/>
        <v>-385.18514284259004</v>
      </c>
      <c r="I376" s="24">
        <f t="shared" si="181"/>
        <v>1.1080000000000001</v>
      </c>
      <c r="J376" s="24">
        <f t="shared" si="182"/>
        <v>1.052505</v>
      </c>
      <c r="K376" s="24">
        <f t="shared" si="183"/>
        <v>1.058178888888889</v>
      </c>
      <c r="L376" s="65">
        <f t="shared" si="184"/>
        <v>5.6738888888889782E-3</v>
      </c>
      <c r="M376" s="18">
        <f t="shared" si="185"/>
        <v>-4.9821111111111094E-2</v>
      </c>
      <c r="N376" s="21"/>
      <c r="O376" s="36">
        <f t="shared" si="166"/>
        <v>-0.89454488306636071</v>
      </c>
      <c r="P376" s="36">
        <f t="shared" si="171"/>
        <v>-1.8</v>
      </c>
      <c r="Q376" s="38"/>
      <c r="R376" s="36"/>
      <c r="S376" s="21"/>
      <c r="U376" s="23">
        <f t="shared" si="172"/>
        <v>-525.16375075784345</v>
      </c>
      <c r="V376" s="23">
        <f t="shared" si="173"/>
        <v>-522.84366332780007</v>
      </c>
      <c r="W376" s="24">
        <f t="shared" si="175"/>
        <v>0.9021825</v>
      </c>
      <c r="X376" s="24">
        <f t="shared" si="177"/>
        <v>0.97296249999999995</v>
      </c>
      <c r="Y376" s="24">
        <f t="shared" si="178"/>
        <v>1.0004327777777777</v>
      </c>
      <c r="Z376" s="27">
        <f t="shared" si="179"/>
        <v>2.7470277777777774E-2</v>
      </c>
      <c r="AA376" s="64">
        <f t="shared" si="180"/>
        <v>9.8250277777777728E-2</v>
      </c>
      <c r="AC376" s="36">
        <f t="shared" si="167"/>
        <v>-0.99970995028247367</v>
      </c>
      <c r="AD376" s="36">
        <f t="shared" si="174"/>
        <v>-2.16</v>
      </c>
      <c r="AE376" s="49"/>
      <c r="AF376" s="36"/>
      <c r="AG376" s="21"/>
      <c r="AI376" s="23"/>
      <c r="AJ376" s="23"/>
      <c r="AK376" s="24"/>
      <c r="AL376" s="24"/>
      <c r="AM376" s="24"/>
      <c r="AN376" s="27"/>
      <c r="AO376" s="18"/>
      <c r="AP376" s="21"/>
    </row>
    <row r="377" spans="1:42" ht="15">
      <c r="A377" s="14">
        <v>1536300</v>
      </c>
      <c r="B377" s="12">
        <f t="shared" si="168"/>
        <v>-1536.3</v>
      </c>
      <c r="C377" s="12">
        <f t="shared" si="169"/>
        <v>1.5</v>
      </c>
      <c r="D377" s="16">
        <v>1.1744000000000001</v>
      </c>
      <c r="G377" s="23">
        <f t="shared" si="187"/>
        <v>-384.41178036590895</v>
      </c>
      <c r="H377" s="23">
        <f t="shared" si="187"/>
        <v>-383.63841788922798</v>
      </c>
      <c r="I377" s="24">
        <f t="shared" si="181"/>
        <v>1.1366000000000001</v>
      </c>
      <c r="J377" s="24">
        <f t="shared" si="182"/>
        <v>1.1206666666666667</v>
      </c>
      <c r="K377" s="24">
        <f t="shared" si="183"/>
        <v>1.1032605555555555</v>
      </c>
      <c r="L377" s="65">
        <f t="shared" si="184"/>
        <v>-1.7406111111111233E-2</v>
      </c>
      <c r="M377" s="18">
        <f t="shared" si="185"/>
        <v>-3.3339444444444588E-2</v>
      </c>
      <c r="N377" s="21"/>
      <c r="O377" s="36">
        <f t="shared" si="166"/>
        <v>-0.97257314306168074</v>
      </c>
      <c r="P377" s="36">
        <f t="shared" si="171"/>
        <v>-1.8</v>
      </c>
      <c r="Q377" s="38"/>
      <c r="R377" s="36"/>
      <c r="S377" s="21"/>
      <c r="U377" s="23">
        <f t="shared" si="172"/>
        <v>-520.52357589775727</v>
      </c>
      <c r="V377" s="23">
        <f t="shared" si="173"/>
        <v>-518.2034884677139</v>
      </c>
      <c r="W377" s="24">
        <f t="shared" si="175"/>
        <v>1.404925</v>
      </c>
      <c r="X377" s="24">
        <f t="shared" si="177"/>
        <v>1.3645891666666667</v>
      </c>
      <c r="Y377" s="24">
        <f t="shared" si="178"/>
        <v>1.0576986111111111</v>
      </c>
      <c r="Z377" s="27">
        <f t="shared" si="179"/>
        <v>-0.30689055555555567</v>
      </c>
      <c r="AA377" s="64">
        <f t="shared" si="180"/>
        <v>-0.3472263888888889</v>
      </c>
      <c r="AC377" s="36">
        <f t="shared" si="167"/>
        <v>-0.75034167229000226</v>
      </c>
      <c r="AD377" s="36">
        <f t="shared" si="174"/>
        <v>-2.16</v>
      </c>
      <c r="AE377" s="49"/>
      <c r="AF377" s="36"/>
      <c r="AG377" s="21"/>
      <c r="AI377" s="23"/>
      <c r="AJ377" s="23"/>
      <c r="AK377" s="24"/>
      <c r="AL377" s="24"/>
      <c r="AM377" s="24"/>
      <c r="AN377" s="27"/>
      <c r="AO377" s="18"/>
      <c r="AP377" s="21"/>
    </row>
    <row r="378" spans="1:42" ht="15">
      <c r="A378" s="14">
        <v>1534800</v>
      </c>
      <c r="B378" s="12">
        <f t="shared" si="168"/>
        <v>-1534.8</v>
      </c>
      <c r="C378" s="12">
        <f t="shared" si="169"/>
        <v>1.5</v>
      </c>
      <c r="D378" s="16">
        <v>1.2818000000000001</v>
      </c>
      <c r="G378" s="23">
        <f t="shared" si="187"/>
        <v>-382.86505541254689</v>
      </c>
      <c r="H378" s="23">
        <f t="shared" si="187"/>
        <v>-382.09169293586592</v>
      </c>
      <c r="I378" s="24">
        <f t="shared" si="181"/>
        <v>1.1173999999999999</v>
      </c>
      <c r="J378" s="24">
        <f t="shared" si="182"/>
        <v>1.1491666666666667</v>
      </c>
      <c r="K378" s="24">
        <f t="shared" si="183"/>
        <v>1.134222777777778</v>
      </c>
      <c r="L378" s="65">
        <f t="shared" si="184"/>
        <v>-1.4943888888888646E-2</v>
      </c>
      <c r="M378" s="18">
        <f t="shared" si="185"/>
        <v>1.6822777777778075E-2</v>
      </c>
      <c r="N378" s="21"/>
      <c r="O378" s="36">
        <f t="shared" si="166"/>
        <v>-0.59552362047196405</v>
      </c>
      <c r="P378" s="36">
        <f t="shared" si="171"/>
        <v>-1.8</v>
      </c>
      <c r="Q378" s="38"/>
      <c r="R378" s="36"/>
      <c r="S378" s="21"/>
      <c r="U378" s="23">
        <f t="shared" si="172"/>
        <v>-515.88340103767109</v>
      </c>
      <c r="V378" s="23">
        <f t="shared" si="173"/>
        <v>-513.56331360762772</v>
      </c>
      <c r="W378" s="24">
        <f t="shared" si="175"/>
        <v>1.7866600000000001</v>
      </c>
      <c r="X378" s="24">
        <f t="shared" si="177"/>
        <v>1.4529233333333333</v>
      </c>
      <c r="Y378" s="24">
        <f t="shared" si="178"/>
        <v>1.1268874999999998</v>
      </c>
      <c r="Z378" s="27">
        <f t="shared" si="179"/>
        <v>-0.32603583333333352</v>
      </c>
      <c r="AA378" s="64">
        <f t="shared" si="180"/>
        <v>-0.65977250000000032</v>
      </c>
      <c r="AC378" s="36">
        <f t="shared" si="167"/>
        <v>-0.14988018671424244</v>
      </c>
      <c r="AD378" s="36">
        <f t="shared" si="174"/>
        <v>-2.16</v>
      </c>
      <c r="AE378" s="49"/>
      <c r="AF378" s="36"/>
      <c r="AG378" s="21"/>
      <c r="AI378" s="23"/>
      <c r="AJ378" s="23"/>
      <c r="AK378" s="24"/>
      <c r="AL378" s="24"/>
      <c r="AM378" s="24"/>
      <c r="AN378" s="27"/>
      <c r="AO378" s="18"/>
      <c r="AP378" s="21"/>
    </row>
    <row r="379" spans="1:42" ht="15">
      <c r="A379" s="14">
        <v>1533600</v>
      </c>
      <c r="B379" s="12">
        <f t="shared" si="168"/>
        <v>-1533.6</v>
      </c>
      <c r="C379" s="12">
        <f t="shared" si="169"/>
        <v>1.2000000000000455</v>
      </c>
      <c r="D379" s="16">
        <v>1.0459000000000001</v>
      </c>
      <c r="G379" s="23">
        <f t="shared" si="187"/>
        <v>-381.31833045918484</v>
      </c>
      <c r="H379" s="23">
        <f t="shared" si="187"/>
        <v>-380.54496798250386</v>
      </c>
      <c r="I379" s="24">
        <f t="shared" si="181"/>
        <v>1.1935</v>
      </c>
      <c r="J379" s="24">
        <f t="shared" si="182"/>
        <v>1.2008000000000001</v>
      </c>
      <c r="K379" s="24">
        <f t="shared" si="183"/>
        <v>1.1931794444444446</v>
      </c>
      <c r="L379" s="65">
        <f t="shared" si="184"/>
        <v>-7.6205555555555193E-3</v>
      </c>
      <c r="M379" s="18">
        <f t="shared" si="185"/>
        <v>-3.2055555555543513E-4</v>
      </c>
      <c r="N379" s="21"/>
      <c r="O379" s="36">
        <f t="shared" si="166"/>
        <v>6.017802264441087E-2</v>
      </c>
      <c r="P379" s="36">
        <f t="shared" si="171"/>
        <v>-1.8</v>
      </c>
      <c r="Q379" s="38"/>
      <c r="R379" s="36"/>
      <c r="S379" s="21"/>
      <c r="U379" s="23">
        <f t="shared" si="172"/>
        <v>-511.24322617758492</v>
      </c>
      <c r="V379" s="23">
        <f t="shared" si="173"/>
        <v>-508.92313874754154</v>
      </c>
      <c r="W379" s="24">
        <f t="shared" si="175"/>
        <v>1.1671850000000001</v>
      </c>
      <c r="X379" s="24">
        <f t="shared" si="177"/>
        <v>1.3647566666666666</v>
      </c>
      <c r="Y379" s="24">
        <f t="shared" si="178"/>
        <v>1.2062188888888887</v>
      </c>
      <c r="Z379" s="27">
        <f t="shared" si="179"/>
        <v>-0.15853777777777789</v>
      </c>
      <c r="AA379" s="64">
        <f t="shared" si="180"/>
        <v>3.903388888888859E-2</v>
      </c>
      <c r="AC379" s="36">
        <f t="shared" si="167"/>
        <v>0.5207119039578415</v>
      </c>
      <c r="AD379" s="36">
        <f t="shared" si="174"/>
        <v>-2.16</v>
      </c>
      <c r="AE379" s="49"/>
      <c r="AF379" s="36"/>
      <c r="AG379" s="21"/>
      <c r="AI379" s="23"/>
      <c r="AJ379" s="23"/>
      <c r="AK379" s="24"/>
      <c r="AL379" s="24"/>
      <c r="AM379" s="24"/>
      <c r="AN379" s="27"/>
      <c r="AO379" s="18"/>
      <c r="AP379" s="21"/>
    </row>
    <row r="380" spans="1:42" ht="15">
      <c r="A380" s="14">
        <v>1531900</v>
      </c>
      <c r="B380" s="12">
        <f t="shared" si="168"/>
        <v>-1531.9</v>
      </c>
      <c r="C380" s="12">
        <f t="shared" si="169"/>
        <v>1.6999999999998181</v>
      </c>
      <c r="D380" s="16">
        <v>0.93803999999999998</v>
      </c>
      <c r="G380" s="23">
        <f t="shared" si="187"/>
        <v>-379.77160550582278</v>
      </c>
      <c r="H380" s="23">
        <f t="shared" si="187"/>
        <v>-378.9982430291418</v>
      </c>
      <c r="I380" s="24">
        <f t="shared" si="181"/>
        <v>1.2915000000000001</v>
      </c>
      <c r="J380" s="24">
        <f t="shared" si="182"/>
        <v>1.2786999999999999</v>
      </c>
      <c r="K380" s="24">
        <f t="shared" si="183"/>
        <v>1.2487055555555555</v>
      </c>
      <c r="L380" s="65">
        <f t="shared" si="184"/>
        <v>-2.9994444444444435E-2</v>
      </c>
      <c r="M380" s="18">
        <f t="shared" si="185"/>
        <v>-4.2794444444444579E-2</v>
      </c>
      <c r="N380" s="21"/>
      <c r="O380" s="36">
        <f t="shared" si="166"/>
        <v>0.68772170016124101</v>
      </c>
      <c r="P380" s="36">
        <f t="shared" si="171"/>
        <v>-1.8</v>
      </c>
      <c r="Q380" s="38"/>
      <c r="R380" s="36"/>
      <c r="S380" s="21"/>
      <c r="U380" s="23">
        <f t="shared" si="172"/>
        <v>-506.60305131749874</v>
      </c>
      <c r="V380" s="23">
        <f t="shared" si="173"/>
        <v>-504.28296388745537</v>
      </c>
      <c r="W380" s="24">
        <f t="shared" si="175"/>
        <v>1.140425</v>
      </c>
      <c r="X380" s="24">
        <f t="shared" si="177"/>
        <v>1.1539366666666668</v>
      </c>
      <c r="Y380" s="24">
        <f t="shared" si="178"/>
        <v>1.2556044444444445</v>
      </c>
      <c r="Z380" s="27">
        <f t="shared" si="179"/>
        <v>0.10166777777777769</v>
      </c>
      <c r="AA380" s="64">
        <f t="shared" si="180"/>
        <v>0.1151794444444445</v>
      </c>
      <c r="AC380" s="36">
        <f t="shared" si="167"/>
        <v>0.94765710769985789</v>
      </c>
      <c r="AD380" s="36">
        <f t="shared" si="174"/>
        <v>-2.16</v>
      </c>
      <c r="AE380" s="49"/>
      <c r="AF380" s="36"/>
      <c r="AG380" s="21"/>
      <c r="AI380" s="23"/>
      <c r="AJ380" s="23"/>
      <c r="AK380" s="24"/>
      <c r="AL380" s="24"/>
      <c r="AM380" s="24"/>
      <c r="AN380" s="27"/>
      <c r="AO380" s="18"/>
      <c r="AP380" s="21"/>
    </row>
    <row r="381" spans="1:42" ht="15">
      <c r="A381" s="14">
        <v>1530100</v>
      </c>
      <c r="B381" s="12">
        <f t="shared" si="168"/>
        <v>-1530.1</v>
      </c>
      <c r="C381" s="12">
        <f t="shared" si="169"/>
        <v>1.8000000000001819</v>
      </c>
      <c r="D381" s="16">
        <v>0.95674999999999999</v>
      </c>
      <c r="G381" s="23">
        <f t="shared" si="187"/>
        <v>-378.22488055246072</v>
      </c>
      <c r="H381" s="23">
        <f t="shared" si="187"/>
        <v>-377.45151807577975</v>
      </c>
      <c r="I381" s="24">
        <f t="shared" si="181"/>
        <v>1.3511</v>
      </c>
      <c r="J381" s="24">
        <f t="shared" si="182"/>
        <v>1.2776333333333334</v>
      </c>
      <c r="K381" s="24">
        <f t="shared" si="183"/>
        <v>1.2549888888888889</v>
      </c>
      <c r="L381" s="65">
        <f t="shared" si="184"/>
        <v>-2.2644444444444467E-2</v>
      </c>
      <c r="M381" s="18">
        <f t="shared" si="185"/>
        <v>-9.6111111111111036E-2</v>
      </c>
      <c r="N381" s="21"/>
      <c r="O381" s="36">
        <f t="shared" si="166"/>
        <v>0.99347275099728338</v>
      </c>
      <c r="P381" s="36">
        <f t="shared" si="171"/>
        <v>-1.8</v>
      </c>
      <c r="Q381" s="38"/>
      <c r="R381" s="36"/>
      <c r="S381" s="21"/>
      <c r="U381" s="23">
        <f t="shared" si="172"/>
        <v>-501.96287645741256</v>
      </c>
      <c r="V381" s="23">
        <f t="shared" si="173"/>
        <v>-499.64278902736919</v>
      </c>
      <c r="W381" s="24">
        <f t="shared" si="175"/>
        <v>1.1541999999999999</v>
      </c>
      <c r="X381" s="24">
        <f t="shared" si="177"/>
        <v>1.1969991666666666</v>
      </c>
      <c r="Y381" s="24">
        <f t="shared" si="178"/>
        <v>1.2574027777777779</v>
      </c>
      <c r="Z381" s="27">
        <f t="shared" si="179"/>
        <v>6.0403611111111255E-2</v>
      </c>
      <c r="AA381" s="64">
        <f t="shared" si="180"/>
        <v>0.10320277777777798</v>
      </c>
      <c r="AC381" s="36">
        <f t="shared" si="167"/>
        <v>0.93118301871351239</v>
      </c>
      <c r="AD381" s="36">
        <f t="shared" si="174"/>
        <v>-2.16</v>
      </c>
      <c r="AE381" s="49"/>
      <c r="AF381" s="36"/>
      <c r="AG381" s="21"/>
      <c r="AI381" s="23"/>
      <c r="AJ381" s="23"/>
      <c r="AK381" s="24"/>
      <c r="AL381" s="24"/>
      <c r="AM381" s="24"/>
      <c r="AN381" s="27"/>
      <c r="AO381" s="18"/>
      <c r="AP381" s="21"/>
    </row>
    <row r="382" spans="1:42" ht="15">
      <c r="A382" s="14">
        <v>1528400</v>
      </c>
      <c r="B382" s="12">
        <f t="shared" si="168"/>
        <v>-1528.4</v>
      </c>
      <c r="C382" s="12">
        <f t="shared" si="169"/>
        <v>1.6999999999998181</v>
      </c>
      <c r="D382" s="16">
        <v>0.89061000000000001</v>
      </c>
      <c r="G382" s="23">
        <f t="shared" si="187"/>
        <v>-376.67815559909866</v>
      </c>
      <c r="H382" s="23">
        <f t="shared" si="187"/>
        <v>-375.90479312241769</v>
      </c>
      <c r="I382" s="24">
        <f t="shared" si="181"/>
        <v>1.1903000000000001</v>
      </c>
      <c r="J382" s="24">
        <f t="shared" si="182"/>
        <v>1.3262333333333334</v>
      </c>
      <c r="K382" s="24">
        <f t="shared" si="183"/>
        <v>1.2756333333333334</v>
      </c>
      <c r="L382" s="65">
        <f t="shared" si="184"/>
        <v>-5.0599999999999978E-2</v>
      </c>
      <c r="M382" s="18">
        <f t="shared" si="185"/>
        <v>8.5333333333333261E-2</v>
      </c>
      <c r="N382" s="21"/>
      <c r="O382" s="36">
        <f t="shared" si="166"/>
        <v>0.83436686042194863</v>
      </c>
      <c r="P382" s="36">
        <f t="shared" si="171"/>
        <v>-1.8</v>
      </c>
      <c r="Q382" s="38"/>
      <c r="R382" s="36"/>
      <c r="S382" s="21"/>
      <c r="U382" s="23">
        <f t="shared" si="172"/>
        <v>-497.32270159732639</v>
      </c>
      <c r="V382" s="23">
        <f t="shared" si="173"/>
        <v>-495.00261416728301</v>
      </c>
      <c r="W382" s="24">
        <f t="shared" si="175"/>
        <v>1.2963724999999999</v>
      </c>
      <c r="X382" s="24">
        <f t="shared" si="177"/>
        <v>1.2809375000000001</v>
      </c>
      <c r="Y382" s="24">
        <f t="shared" si="178"/>
        <v>1.2098282222222221</v>
      </c>
      <c r="Z382" s="27">
        <f t="shared" si="179"/>
        <v>-7.1109277777777979E-2</v>
      </c>
      <c r="AA382" s="64">
        <f t="shared" si="180"/>
        <v>-8.6544277777777845E-2</v>
      </c>
      <c r="AC382" s="36">
        <f t="shared" si="167"/>
        <v>0.47899804632462156</v>
      </c>
      <c r="AD382" s="36">
        <f t="shared" si="174"/>
        <v>-2.16</v>
      </c>
      <c r="AE382" s="49"/>
      <c r="AF382" s="36"/>
      <c r="AG382" s="21"/>
      <c r="AI382" s="23"/>
      <c r="AJ382" s="23"/>
      <c r="AK382" s="24"/>
      <c r="AL382" s="24"/>
      <c r="AM382" s="24"/>
      <c r="AN382" s="27"/>
      <c r="AO382" s="18"/>
      <c r="AP382" s="21"/>
    </row>
    <row r="383" spans="1:42" ht="15">
      <c r="A383" s="14">
        <v>1526600</v>
      </c>
      <c r="B383" s="12">
        <f t="shared" si="168"/>
        <v>-1526.6</v>
      </c>
      <c r="C383" s="12">
        <f t="shared" si="169"/>
        <v>1.8000000000001819</v>
      </c>
      <c r="D383" s="16">
        <v>1.2874000000000001</v>
      </c>
      <c r="G383" s="23">
        <f t="shared" si="187"/>
        <v>-375.1314306457366</v>
      </c>
      <c r="H383" s="23">
        <f t="shared" si="187"/>
        <v>-374.35806816905563</v>
      </c>
      <c r="I383" s="24">
        <f t="shared" si="181"/>
        <v>1.4373</v>
      </c>
      <c r="J383" s="24">
        <f t="shared" si="182"/>
        <v>1.3467500000000001</v>
      </c>
      <c r="K383" s="24">
        <f t="shared" si="183"/>
        <v>1.3201222222222222</v>
      </c>
      <c r="L383" s="65">
        <f t="shared" si="184"/>
        <v>-2.6627777777777917E-2</v>
      </c>
      <c r="M383" s="18">
        <f t="shared" si="185"/>
        <v>-0.11717777777777783</v>
      </c>
      <c r="N383" s="21"/>
      <c r="O383" s="36">
        <f t="shared" si="166"/>
        <v>0.28485144290042574</v>
      </c>
      <c r="P383" s="36">
        <f t="shared" si="171"/>
        <v>-1.8</v>
      </c>
      <c r="Q383" s="38"/>
      <c r="R383" s="36"/>
      <c r="S383" s="21"/>
      <c r="U383" s="23">
        <f t="shared" si="172"/>
        <v>-492.68252673724021</v>
      </c>
      <c r="V383" s="23">
        <f t="shared" si="173"/>
        <v>-490.36243930719684</v>
      </c>
      <c r="W383" s="24">
        <f t="shared" si="175"/>
        <v>1.3922399999999999</v>
      </c>
      <c r="X383" s="24">
        <f t="shared" si="177"/>
        <v>1.2482874999999998</v>
      </c>
      <c r="Y383" s="24">
        <f t="shared" si="178"/>
        <v>1.1355323888888889</v>
      </c>
      <c r="Z383" s="27">
        <f t="shared" si="179"/>
        <v>-0.11275511111111092</v>
      </c>
      <c r="AA383" s="64">
        <f t="shared" si="180"/>
        <v>-0.25670761111111107</v>
      </c>
      <c r="AC383" s="36">
        <f t="shared" si="167"/>
        <v>-0.19731543540986557</v>
      </c>
      <c r="AD383" s="36">
        <f t="shared" si="174"/>
        <v>-2.16</v>
      </c>
      <c r="AE383" s="49"/>
      <c r="AF383" s="36"/>
      <c r="AG383" s="21"/>
      <c r="AI383" s="23"/>
      <c r="AJ383" s="23"/>
      <c r="AK383" s="24"/>
      <c r="AL383" s="24"/>
      <c r="AM383" s="24"/>
      <c r="AN383" s="27"/>
      <c r="AO383" s="18"/>
      <c r="AP383" s="21"/>
    </row>
    <row r="384" spans="1:42" ht="15">
      <c r="A384" s="14">
        <v>1524900</v>
      </c>
      <c r="B384" s="12">
        <f t="shared" si="168"/>
        <v>-1524.9</v>
      </c>
      <c r="C384" s="12">
        <f t="shared" si="169"/>
        <v>1.6999999999998181</v>
      </c>
      <c r="D384" s="16">
        <v>1.1357999999999999</v>
      </c>
      <c r="G384" s="23">
        <f t="shared" si="187"/>
        <v>-373.58470569237454</v>
      </c>
      <c r="H384" s="23">
        <f t="shared" si="187"/>
        <v>-372.81134321569357</v>
      </c>
      <c r="I384" s="24">
        <f t="shared" si="181"/>
        <v>1.41265</v>
      </c>
      <c r="J384" s="24">
        <f t="shared" si="182"/>
        <v>1.3381666666666667</v>
      </c>
      <c r="K384" s="24">
        <f t="shared" si="183"/>
        <v>1.3628222222222222</v>
      </c>
      <c r="L384" s="65">
        <f t="shared" si="184"/>
        <v>2.4655555555555431E-2</v>
      </c>
      <c r="M384" s="18">
        <f t="shared" si="185"/>
        <v>-4.9827777777777804E-2</v>
      </c>
      <c r="N384" s="21"/>
      <c r="O384" s="36">
        <f t="shared" si="166"/>
        <v>-0.39794913052533948</v>
      </c>
      <c r="P384" s="36">
        <f t="shared" si="171"/>
        <v>-1.8</v>
      </c>
      <c r="Q384" s="38"/>
      <c r="R384" s="36"/>
      <c r="S384" s="21"/>
      <c r="U384" s="23">
        <f t="shared" si="172"/>
        <v>-488.04235187715403</v>
      </c>
      <c r="V384" s="23">
        <f t="shared" si="173"/>
        <v>-485.72226444711066</v>
      </c>
      <c r="W384" s="24">
        <f t="shared" si="175"/>
        <v>1.0562499999999999</v>
      </c>
      <c r="X384" s="24">
        <f t="shared" si="177"/>
        <v>1.1222858333333332</v>
      </c>
      <c r="Y384" s="24">
        <f t="shared" si="178"/>
        <v>1.1408918333333333</v>
      </c>
      <c r="Z384" s="27">
        <f t="shared" si="179"/>
        <v>1.8606000000000122E-2</v>
      </c>
      <c r="AA384" s="64">
        <f t="shared" si="180"/>
        <v>8.4641833333333416E-2</v>
      </c>
      <c r="AC384" s="36">
        <f t="shared" si="167"/>
        <v>-0.78130283199928896</v>
      </c>
      <c r="AD384" s="36">
        <f t="shared" si="174"/>
        <v>-2.16</v>
      </c>
      <c r="AE384" s="49"/>
      <c r="AF384" s="36"/>
      <c r="AG384" s="21"/>
      <c r="AI384" s="23"/>
      <c r="AJ384" s="23"/>
      <c r="AK384" s="24"/>
      <c r="AL384" s="24"/>
      <c r="AM384" s="24"/>
      <c r="AN384" s="27"/>
      <c r="AO384" s="18"/>
      <c r="AP384" s="21"/>
    </row>
    <row r="385" spans="1:42" ht="15">
      <c r="A385" s="14">
        <v>1523100</v>
      </c>
      <c r="B385" s="12">
        <f t="shared" si="168"/>
        <v>-1523.1</v>
      </c>
      <c r="C385" s="12">
        <f t="shared" si="169"/>
        <v>1.8000000000001819</v>
      </c>
      <c r="D385" s="16">
        <v>1.6444000000000001</v>
      </c>
      <c r="G385" s="23">
        <f t="shared" si="187"/>
        <v>-372.03798073901248</v>
      </c>
      <c r="H385" s="23">
        <f t="shared" si="187"/>
        <v>-371.26461826233151</v>
      </c>
      <c r="I385" s="24">
        <f t="shared" si="181"/>
        <v>1.1645500000000002</v>
      </c>
      <c r="J385" s="24">
        <f t="shared" si="182"/>
        <v>1.2998666666666667</v>
      </c>
      <c r="K385" s="24">
        <f t="shared" si="183"/>
        <v>1.3537833333333333</v>
      </c>
      <c r="L385" s="65">
        <f t="shared" si="184"/>
        <v>5.3916666666666613E-2</v>
      </c>
      <c r="M385" s="18">
        <f t="shared" si="185"/>
        <v>0.18923333333333314</v>
      </c>
      <c r="N385" s="21"/>
      <c r="O385" s="36">
        <f t="shared" si="166"/>
        <v>-0.89454488306637647</v>
      </c>
      <c r="P385" s="36">
        <f t="shared" si="171"/>
        <v>-1.8</v>
      </c>
      <c r="Q385" s="38"/>
      <c r="R385" s="36"/>
      <c r="S385" s="21"/>
      <c r="U385" s="23">
        <f t="shared" si="172"/>
        <v>-483.40217701706786</v>
      </c>
      <c r="V385" s="23">
        <f t="shared" si="173"/>
        <v>-481.08208958702448</v>
      </c>
      <c r="W385" s="24">
        <f t="shared" si="175"/>
        <v>0.9183675</v>
      </c>
      <c r="X385" s="24">
        <f t="shared" si="177"/>
        <v>0.98379050000000001</v>
      </c>
      <c r="Y385" s="24">
        <f t="shared" si="178"/>
        <v>1.1195382222222221</v>
      </c>
      <c r="Z385" s="27">
        <f t="shared" si="179"/>
        <v>0.13574772222222209</v>
      </c>
      <c r="AA385" s="64">
        <f t="shared" si="180"/>
        <v>0.2011707222222221</v>
      </c>
      <c r="AC385" s="36">
        <f t="shared" si="167"/>
        <v>-0.99970995028247278</v>
      </c>
      <c r="AD385" s="36">
        <f t="shared" si="174"/>
        <v>-2.16</v>
      </c>
      <c r="AE385" s="49"/>
      <c r="AF385" s="36"/>
      <c r="AG385" s="21"/>
      <c r="AI385" s="23"/>
      <c r="AJ385" s="23"/>
      <c r="AK385" s="24"/>
      <c r="AL385" s="24"/>
      <c r="AM385" s="24"/>
      <c r="AN385" s="27"/>
      <c r="AO385" s="18"/>
      <c r="AP385" s="21"/>
    </row>
    <row r="386" spans="1:42" ht="15">
      <c r="A386" s="14">
        <v>1521400</v>
      </c>
      <c r="B386" s="12">
        <f t="shared" si="168"/>
        <v>-1521.4</v>
      </c>
      <c r="C386" s="12">
        <f t="shared" si="169"/>
        <v>1.6999999999998181</v>
      </c>
      <c r="D386" s="16">
        <v>2.1562999999999999</v>
      </c>
      <c r="G386" s="23">
        <f t="shared" si="187"/>
        <v>-370.49125578565042</v>
      </c>
      <c r="H386" s="23">
        <f t="shared" si="187"/>
        <v>-369.71789330896945</v>
      </c>
      <c r="I386" s="24">
        <f t="shared" si="181"/>
        <v>1.3224</v>
      </c>
      <c r="J386" s="24">
        <f t="shared" si="182"/>
        <v>1.3349166666666665</v>
      </c>
      <c r="K386" s="24">
        <f t="shared" si="183"/>
        <v>1.3551333333333335</v>
      </c>
      <c r="L386" s="65">
        <f t="shared" si="184"/>
        <v>2.0216666666666994E-2</v>
      </c>
      <c r="M386" s="18">
        <f t="shared" si="185"/>
        <v>3.2733333333333503E-2</v>
      </c>
      <c r="N386" s="21"/>
      <c r="O386" s="36">
        <f t="shared" ref="O386:O434" si="188" xml:space="preserve"> SIN((2*PI()*(H386+P386)/13.9205245802584) + 2.989911921)</f>
        <v>-0.97257314306167253</v>
      </c>
      <c r="P386" s="36">
        <f t="shared" si="171"/>
        <v>-1.8</v>
      </c>
      <c r="Q386" s="38"/>
      <c r="R386" s="36"/>
      <c r="S386" s="21"/>
      <c r="U386" s="23">
        <f t="shared" si="172"/>
        <v>-478.76200215698168</v>
      </c>
      <c r="V386" s="23">
        <f t="shared" si="173"/>
        <v>-476.44191472693831</v>
      </c>
      <c r="W386" s="24">
        <f t="shared" si="175"/>
        <v>0.97675400000000001</v>
      </c>
      <c r="X386" s="24">
        <f t="shared" si="177"/>
        <v>1.004373</v>
      </c>
      <c r="Y386" s="24">
        <f t="shared" si="178"/>
        <v>1.0798237777777777</v>
      </c>
      <c r="Z386" s="27">
        <f t="shared" si="179"/>
        <v>7.5450777777777756E-2</v>
      </c>
      <c r="AA386" s="64">
        <f t="shared" si="180"/>
        <v>0.1030697777777777</v>
      </c>
      <c r="AC386" s="36">
        <f t="shared" ref="AC386:AC449" si="189" xml:space="preserve"> SIN((2*PI()*(V386+AD386)/41.7615737407753) + 2.043834879)</f>
        <v>-0.75034167228997894</v>
      </c>
      <c r="AD386" s="36">
        <f t="shared" si="174"/>
        <v>-2.16</v>
      </c>
      <c r="AE386" s="49"/>
      <c r="AF386" s="36"/>
      <c r="AG386" s="21"/>
      <c r="AI386" s="23"/>
      <c r="AJ386" s="23"/>
      <c r="AK386" s="24"/>
      <c r="AL386" s="24"/>
      <c r="AM386" s="24"/>
      <c r="AN386" s="27"/>
      <c r="AO386" s="18"/>
      <c r="AP386" s="21"/>
    </row>
    <row r="387" spans="1:42" ht="15">
      <c r="A387" s="14">
        <v>1519600</v>
      </c>
      <c r="B387" s="12">
        <f t="shared" ref="B387:B450" si="190">-A387/1000</f>
        <v>-1519.6</v>
      </c>
      <c r="C387" s="12">
        <f t="shared" si="169"/>
        <v>1.8000000000001819</v>
      </c>
      <c r="D387" s="16">
        <v>1.6993</v>
      </c>
      <c r="G387" s="23">
        <f t="shared" si="187"/>
        <v>-368.94453083228836</v>
      </c>
      <c r="H387" s="23">
        <f t="shared" si="187"/>
        <v>-368.17116835560739</v>
      </c>
      <c r="I387" s="24">
        <f t="shared" si="181"/>
        <v>1.5177999999999998</v>
      </c>
      <c r="J387" s="24">
        <f t="shared" si="182"/>
        <v>1.4726666666666668</v>
      </c>
      <c r="K387" s="24">
        <f t="shared" si="183"/>
        <v>1.3597333333333335</v>
      </c>
      <c r="L387" s="65">
        <f t="shared" si="184"/>
        <v>-0.11293333333333333</v>
      </c>
      <c r="M387" s="18">
        <f t="shared" si="185"/>
        <v>-0.15806666666666636</v>
      </c>
      <c r="N387" s="21"/>
      <c r="O387" s="36">
        <f t="shared" si="188"/>
        <v>-0.59552362047191287</v>
      </c>
      <c r="P387" s="36">
        <f t="shared" si="171"/>
        <v>-1.8</v>
      </c>
      <c r="Q387" s="38"/>
      <c r="R387" s="36"/>
      <c r="S387" s="21"/>
      <c r="U387" s="23">
        <f t="shared" si="172"/>
        <v>-474.1218272968955</v>
      </c>
      <c r="V387" s="23">
        <f t="shared" si="173"/>
        <v>-471.80173986685213</v>
      </c>
      <c r="W387" s="24">
        <f t="shared" si="175"/>
        <v>1.1179975</v>
      </c>
      <c r="X387" s="24">
        <f t="shared" si="177"/>
        <v>1.1033904999999999</v>
      </c>
      <c r="Y387" s="24">
        <f t="shared" si="178"/>
        <v>1.033750611111111</v>
      </c>
      <c r="Z387" s="27">
        <f t="shared" si="179"/>
        <v>-6.9639888888888946E-2</v>
      </c>
      <c r="AA387" s="64">
        <f t="shared" si="180"/>
        <v>-8.4246888888888982E-2</v>
      </c>
      <c r="AC387" s="36">
        <f t="shared" si="189"/>
        <v>-0.14988018671420755</v>
      </c>
      <c r="AD387" s="36">
        <f t="shared" si="174"/>
        <v>-2.16</v>
      </c>
      <c r="AE387" s="49"/>
      <c r="AF387" s="36"/>
      <c r="AG387" s="21"/>
      <c r="AI387" s="23"/>
      <c r="AJ387" s="23"/>
      <c r="AK387" s="24"/>
      <c r="AL387" s="24"/>
      <c r="AM387" s="24"/>
      <c r="AN387" s="27"/>
      <c r="AO387" s="18"/>
      <c r="AP387" s="21"/>
    </row>
    <row r="388" spans="1:42" ht="15">
      <c r="A388" s="14">
        <v>1517900</v>
      </c>
      <c r="B388" s="12">
        <f t="shared" si="190"/>
        <v>-1517.9</v>
      </c>
      <c r="C388" s="12">
        <f t="shared" ref="C388:C451" si="191">B388-B387</f>
        <v>1.6999999999998181</v>
      </c>
      <c r="D388" s="16">
        <v>1.5762</v>
      </c>
      <c r="G388" s="23">
        <f t="shared" ref="G388:H403" si="192">G387 + 1.54672495336205</f>
        <v>-367.39780587892631</v>
      </c>
      <c r="H388" s="23">
        <f t="shared" si="192"/>
        <v>-366.62444340224533</v>
      </c>
      <c r="I388" s="24">
        <f t="shared" si="181"/>
        <v>1.5778000000000001</v>
      </c>
      <c r="J388" s="24">
        <f t="shared" si="182"/>
        <v>1.4352499999999999</v>
      </c>
      <c r="K388" s="24">
        <f t="shared" si="183"/>
        <v>1.2776888888888889</v>
      </c>
      <c r="L388" s="65">
        <f t="shared" si="184"/>
        <v>-0.15756111111111104</v>
      </c>
      <c r="M388" s="18">
        <f t="shared" si="185"/>
        <v>-0.30011111111111122</v>
      </c>
      <c r="N388" s="21"/>
      <c r="O388" s="36">
        <f t="shared" si="188"/>
        <v>6.0178022644446084E-2</v>
      </c>
      <c r="P388" s="36">
        <f t="shared" ref="P388:P451" si="193">P387</f>
        <v>-1.8</v>
      </c>
      <c r="Q388" s="38"/>
      <c r="R388" s="36"/>
      <c r="S388" s="21"/>
      <c r="U388" s="23">
        <f t="shared" ref="U388:U451" si="194">U387 + 4.64017486008615</f>
        <v>-469.48165243680933</v>
      </c>
      <c r="V388" s="23">
        <f t="shared" ref="V388:V451" si="195">V387 + 4.64017486008615</f>
        <v>-467.16156500676595</v>
      </c>
      <c r="W388" s="24">
        <f t="shared" si="175"/>
        <v>1.2154200000000002</v>
      </c>
      <c r="X388" s="24">
        <f t="shared" si="177"/>
        <v>1.0938866666666669</v>
      </c>
      <c r="Y388" s="24">
        <f t="shared" si="178"/>
        <v>0.98746894444444444</v>
      </c>
      <c r="Z388" s="27">
        <f t="shared" si="179"/>
        <v>-0.10641772222222246</v>
      </c>
      <c r="AA388" s="64">
        <f t="shared" si="180"/>
        <v>-0.22795105555555573</v>
      </c>
      <c r="AC388" s="36">
        <f t="shared" si="189"/>
        <v>0.52071190395787159</v>
      </c>
      <c r="AD388" s="36">
        <f t="shared" ref="AD388:AD451" si="196">AD387</f>
        <v>-2.16</v>
      </c>
      <c r="AE388" s="49"/>
      <c r="AF388" s="36"/>
      <c r="AG388" s="21"/>
      <c r="AI388" s="23"/>
      <c r="AJ388" s="23"/>
      <c r="AK388" s="24"/>
      <c r="AL388" s="24"/>
      <c r="AM388" s="24"/>
      <c r="AN388" s="27"/>
      <c r="AO388" s="18"/>
      <c r="AP388" s="21"/>
    </row>
    <row r="389" spans="1:42" ht="15">
      <c r="A389" s="14">
        <v>1516200</v>
      </c>
      <c r="B389" s="12">
        <f t="shared" si="190"/>
        <v>-1516.2</v>
      </c>
      <c r="C389" s="12">
        <f t="shared" si="191"/>
        <v>1.7000000000000455</v>
      </c>
      <c r="D389" s="16">
        <v>1.7514000000000001</v>
      </c>
      <c r="G389" s="23">
        <f t="shared" si="192"/>
        <v>-365.85108092556425</v>
      </c>
      <c r="H389" s="23">
        <f t="shared" si="192"/>
        <v>-365.07771844888327</v>
      </c>
      <c r="I389" s="24">
        <f t="shared" si="181"/>
        <v>1.2101500000000001</v>
      </c>
      <c r="J389" s="24">
        <f t="shared" si="182"/>
        <v>1.3837333333333335</v>
      </c>
      <c r="K389" s="24">
        <f t="shared" si="183"/>
        <v>1.3101555555555557</v>
      </c>
      <c r="L389" s="65">
        <f t="shared" si="184"/>
        <v>-7.3577777777777742E-2</v>
      </c>
      <c r="M389" s="18">
        <f t="shared" si="185"/>
        <v>0.10000555555555568</v>
      </c>
      <c r="N389" s="21"/>
      <c r="O389" s="36">
        <f t="shared" si="188"/>
        <v>0.68772170016126666</v>
      </c>
      <c r="P389" s="36">
        <f t="shared" si="193"/>
        <v>-1.8</v>
      </c>
      <c r="Q389" s="38"/>
      <c r="R389" s="36"/>
      <c r="S389" s="21"/>
      <c r="U389" s="23">
        <f t="shared" si="194"/>
        <v>-464.84147757672315</v>
      </c>
      <c r="V389" s="23">
        <f t="shared" si="195"/>
        <v>-462.52139014667978</v>
      </c>
      <c r="W389" s="24">
        <f t="shared" si="175"/>
        <v>0.94824249999999999</v>
      </c>
      <c r="X389" s="24">
        <f t="shared" si="177"/>
        <v>0.9868108333333333</v>
      </c>
      <c r="Y389" s="24">
        <f t="shared" si="178"/>
        <v>0.99292649999999993</v>
      </c>
      <c r="Z389" s="27">
        <f t="shared" si="179"/>
        <v>6.1156666666666304E-3</v>
      </c>
      <c r="AA389" s="64">
        <f t="shared" si="180"/>
        <v>4.4683999999999946E-2</v>
      </c>
      <c r="AC389" s="36">
        <f t="shared" si="189"/>
        <v>0.94765710769987377</v>
      </c>
      <c r="AD389" s="36">
        <f t="shared" si="196"/>
        <v>-2.16</v>
      </c>
      <c r="AE389" s="49"/>
      <c r="AF389" s="36"/>
      <c r="AG389" s="21"/>
      <c r="AI389" s="23"/>
      <c r="AJ389" s="23"/>
      <c r="AK389" s="24"/>
      <c r="AL389" s="24"/>
      <c r="AM389" s="24"/>
      <c r="AN389" s="27"/>
      <c r="AO389" s="18"/>
      <c r="AP389" s="21"/>
    </row>
    <row r="390" spans="1:42" ht="15">
      <c r="A390" s="14">
        <v>1514400</v>
      </c>
      <c r="B390" s="12">
        <f t="shared" si="190"/>
        <v>-1514.4</v>
      </c>
      <c r="C390" s="12">
        <f t="shared" si="191"/>
        <v>1.7999999999999545</v>
      </c>
      <c r="D390" s="16">
        <v>1.847</v>
      </c>
      <c r="G390" s="23">
        <f t="shared" si="192"/>
        <v>-364.30435597220219</v>
      </c>
      <c r="H390" s="23">
        <f t="shared" si="192"/>
        <v>-363.53099349552122</v>
      </c>
      <c r="I390" s="24">
        <f t="shared" si="181"/>
        <v>1.3632499999999999</v>
      </c>
      <c r="J390" s="24">
        <f t="shared" si="182"/>
        <v>1.2683666666666666</v>
      </c>
      <c r="K390" s="24">
        <f t="shared" si="183"/>
        <v>1.3341055555555554</v>
      </c>
      <c r="L390" s="65">
        <f t="shared" si="184"/>
        <v>6.5738888888888791E-2</v>
      </c>
      <c r="M390" s="18">
        <f t="shared" si="185"/>
        <v>-2.9144444444444417E-2</v>
      </c>
      <c r="N390" s="21"/>
      <c r="O390" s="36">
        <f t="shared" si="188"/>
        <v>0.9934727509972906</v>
      </c>
      <c r="P390" s="36">
        <f t="shared" si="193"/>
        <v>-1.8</v>
      </c>
      <c r="Q390" s="38"/>
      <c r="R390" s="36"/>
      <c r="S390" s="21"/>
      <c r="U390" s="23">
        <f t="shared" si="194"/>
        <v>-460.20130271663697</v>
      </c>
      <c r="V390" s="23">
        <f t="shared" si="195"/>
        <v>-457.8812152865936</v>
      </c>
      <c r="W390" s="24">
        <f t="shared" ref="W390:W453" si="197">AVERAGEIFS(Y_VADM,AgeBP,"&gt;"&amp;U390,AgeBP,"&lt;="&amp;U391)</f>
        <v>0.79676999999999998</v>
      </c>
      <c r="X390" s="24">
        <f t="shared" si="177"/>
        <v>0.87557550000000006</v>
      </c>
      <c r="Y390" s="24">
        <f t="shared" si="178"/>
        <v>1.016411</v>
      </c>
      <c r="Z390" s="27">
        <f t="shared" si="179"/>
        <v>0.14083549999999989</v>
      </c>
      <c r="AA390" s="64">
        <f t="shared" si="180"/>
        <v>0.21964099999999998</v>
      </c>
      <c r="AC390" s="36">
        <f t="shared" si="189"/>
        <v>0.93118301871349962</v>
      </c>
      <c r="AD390" s="36">
        <f t="shared" si="196"/>
        <v>-2.16</v>
      </c>
      <c r="AE390" s="49"/>
      <c r="AF390" s="36"/>
      <c r="AG390" s="21"/>
      <c r="AI390" s="23"/>
      <c r="AJ390" s="23"/>
      <c r="AK390" s="24"/>
      <c r="AL390" s="24"/>
      <c r="AM390" s="24"/>
      <c r="AN390" s="27"/>
      <c r="AO390" s="18"/>
      <c r="AP390" s="21"/>
    </row>
    <row r="391" spans="1:42" ht="15">
      <c r="A391" s="14">
        <v>1512700</v>
      </c>
      <c r="B391" s="12">
        <f t="shared" si="190"/>
        <v>-1512.7</v>
      </c>
      <c r="C391" s="12">
        <f t="shared" si="191"/>
        <v>1.7000000000000455</v>
      </c>
      <c r="D391" s="16">
        <v>1.5075000000000001</v>
      </c>
      <c r="G391" s="23">
        <f t="shared" si="192"/>
        <v>-362.75763101884013</v>
      </c>
      <c r="H391" s="23">
        <f t="shared" si="192"/>
        <v>-361.98426854215916</v>
      </c>
      <c r="I391" s="24">
        <f t="shared" si="181"/>
        <v>1.2317</v>
      </c>
      <c r="J391" s="24">
        <f t="shared" si="182"/>
        <v>1.09795</v>
      </c>
      <c r="K391" s="24">
        <f t="shared" si="183"/>
        <v>1.3420166666666669</v>
      </c>
      <c r="L391" s="65">
        <f t="shared" si="184"/>
        <v>0.24406666666666688</v>
      </c>
      <c r="M391" s="18">
        <f t="shared" si="185"/>
        <v>0.11031666666666684</v>
      </c>
      <c r="N391" s="21"/>
      <c r="O391" s="36">
        <f t="shared" si="188"/>
        <v>0.83436686042191355</v>
      </c>
      <c r="P391" s="36">
        <f t="shared" si="193"/>
        <v>-1.8</v>
      </c>
      <c r="Q391" s="38"/>
      <c r="R391" s="36"/>
      <c r="S391" s="21"/>
      <c r="U391" s="23">
        <f t="shared" si="194"/>
        <v>-455.5611278565508</v>
      </c>
      <c r="V391" s="23">
        <f t="shared" si="195"/>
        <v>-453.24104042650742</v>
      </c>
      <c r="W391" s="24">
        <f t="shared" si="197"/>
        <v>0.881714</v>
      </c>
      <c r="X391" s="24">
        <f t="shared" si="177"/>
        <v>0.88472966666666675</v>
      </c>
      <c r="Y391" s="24">
        <f t="shared" si="178"/>
        <v>1.032432111111111</v>
      </c>
      <c r="Z391" s="27">
        <f t="shared" si="179"/>
        <v>0.14770244444444425</v>
      </c>
      <c r="AA391" s="64">
        <f t="shared" si="180"/>
        <v>0.150718111111111</v>
      </c>
      <c r="AC391" s="36">
        <f t="shared" si="189"/>
        <v>0.47899804632457815</v>
      </c>
      <c r="AD391" s="36">
        <f t="shared" si="196"/>
        <v>-2.16</v>
      </c>
      <c r="AE391" s="49"/>
      <c r="AF391" s="36"/>
      <c r="AG391" s="21"/>
      <c r="AI391" s="23"/>
      <c r="AJ391" s="23"/>
      <c r="AK391" s="24"/>
      <c r="AL391" s="24"/>
      <c r="AM391" s="24"/>
      <c r="AN391" s="27"/>
      <c r="AO391" s="18"/>
      <c r="AP391" s="21"/>
    </row>
    <row r="392" spans="1:42" ht="15">
      <c r="A392" s="14">
        <v>1511000</v>
      </c>
      <c r="B392" s="12">
        <f t="shared" si="190"/>
        <v>-1511</v>
      </c>
      <c r="C392" s="12">
        <f t="shared" si="191"/>
        <v>1.7000000000000455</v>
      </c>
      <c r="D392" s="16">
        <v>1.2337</v>
      </c>
      <c r="G392" s="23">
        <f t="shared" si="192"/>
        <v>-361.21090606547807</v>
      </c>
      <c r="H392" s="23">
        <f t="shared" si="192"/>
        <v>-360.4375435887971</v>
      </c>
      <c r="I392" s="24">
        <f t="shared" si="181"/>
        <v>0.69890000000000008</v>
      </c>
      <c r="J392" s="24">
        <f t="shared" si="182"/>
        <v>1.2118166666666668</v>
      </c>
      <c r="K392" s="24">
        <f t="shared" si="183"/>
        <v>1.2977388888888888</v>
      </c>
      <c r="L392" s="65">
        <f t="shared" si="184"/>
        <v>8.5922222222222011E-2</v>
      </c>
      <c r="M392" s="18">
        <f t="shared" si="185"/>
        <v>0.5988388888888887</v>
      </c>
      <c r="N392" s="21"/>
      <c r="O392" s="36">
        <f t="shared" si="188"/>
        <v>0.28485144290036463</v>
      </c>
      <c r="P392" s="36">
        <f t="shared" si="193"/>
        <v>-1.8</v>
      </c>
      <c r="Q392" s="38"/>
      <c r="R392" s="36"/>
      <c r="S392" s="21"/>
      <c r="U392" s="23">
        <f t="shared" si="194"/>
        <v>-450.92095299646462</v>
      </c>
      <c r="V392" s="23">
        <f t="shared" si="195"/>
        <v>-448.60086556642125</v>
      </c>
      <c r="W392" s="24">
        <f t="shared" si="197"/>
        <v>0.97570499999999993</v>
      </c>
      <c r="X392" s="24">
        <f t="shared" si="177"/>
        <v>0.98759566666666654</v>
      </c>
      <c r="Y392" s="24">
        <f t="shared" si="178"/>
        <v>1.0427212777777777</v>
      </c>
      <c r="Z392" s="27">
        <f t="shared" si="179"/>
        <v>5.5125611111111139E-2</v>
      </c>
      <c r="AA392" s="64">
        <f t="shared" si="180"/>
        <v>6.7016277777777744E-2</v>
      </c>
      <c r="AC392" s="36">
        <f t="shared" si="189"/>
        <v>-0.19731543540991409</v>
      </c>
      <c r="AD392" s="36">
        <f t="shared" si="196"/>
        <v>-2.16</v>
      </c>
      <c r="AE392" s="49"/>
      <c r="AF392" s="36"/>
      <c r="AG392" s="21"/>
      <c r="AI392" s="23"/>
      <c r="AJ392" s="23"/>
      <c r="AK392" s="24"/>
      <c r="AL392" s="24"/>
      <c r="AM392" s="24"/>
      <c r="AN392" s="27"/>
      <c r="AO392" s="18"/>
      <c r="AP392" s="21"/>
    </row>
    <row r="393" spans="1:42" ht="15">
      <c r="A393" s="14">
        <v>1509200</v>
      </c>
      <c r="B393" s="12">
        <f t="shared" si="190"/>
        <v>-1509.2</v>
      </c>
      <c r="C393" s="12">
        <f t="shared" si="191"/>
        <v>1.7999999999999545</v>
      </c>
      <c r="D393" s="16">
        <v>1.2663</v>
      </c>
      <c r="G393" s="23">
        <f t="shared" si="192"/>
        <v>-359.66418111211601</v>
      </c>
      <c r="H393" s="23">
        <f t="shared" si="192"/>
        <v>-358.89081863543504</v>
      </c>
      <c r="I393" s="24">
        <f t="shared" si="181"/>
        <v>1.70485</v>
      </c>
      <c r="J393" s="24">
        <f t="shared" si="182"/>
        <v>1.2612833333333333</v>
      </c>
      <c r="K393" s="24">
        <f t="shared" si="183"/>
        <v>1.2765055555555553</v>
      </c>
      <c r="L393" s="65">
        <f t="shared" si="184"/>
        <v>1.5222222222222026E-2</v>
      </c>
      <c r="M393" s="18">
        <f t="shared" si="185"/>
        <v>-0.42834444444444464</v>
      </c>
      <c r="N393" s="21"/>
      <c r="O393" s="36">
        <f t="shared" si="188"/>
        <v>-0.39794913052542402</v>
      </c>
      <c r="P393" s="36">
        <f t="shared" si="193"/>
        <v>-1.8</v>
      </c>
      <c r="Q393" s="38"/>
      <c r="R393" s="36"/>
      <c r="S393" s="21"/>
      <c r="U393" s="23">
        <f t="shared" si="194"/>
        <v>-446.28077813637844</v>
      </c>
      <c r="V393" s="23">
        <f t="shared" si="195"/>
        <v>-443.96069070633507</v>
      </c>
      <c r="W393" s="24">
        <f t="shared" si="197"/>
        <v>1.1053679999999999</v>
      </c>
      <c r="X393" s="24">
        <f t="shared" si="177"/>
        <v>1.0702670000000001</v>
      </c>
      <c r="Y393" s="24">
        <f t="shared" si="178"/>
        <v>1.0544434999999999</v>
      </c>
      <c r="Z393" s="27">
        <f t="shared" si="179"/>
        <v>-1.5823500000000212E-2</v>
      </c>
      <c r="AA393" s="64">
        <f t="shared" si="180"/>
        <v>-5.0924500000000039E-2</v>
      </c>
      <c r="AC393" s="36">
        <f t="shared" si="189"/>
        <v>-0.78130283199931094</v>
      </c>
      <c r="AD393" s="36">
        <f t="shared" si="196"/>
        <v>-2.16</v>
      </c>
      <c r="AE393" s="49"/>
      <c r="AF393" s="36"/>
      <c r="AG393" s="21"/>
      <c r="AI393" s="23"/>
      <c r="AJ393" s="23"/>
      <c r="AK393" s="24"/>
      <c r="AL393" s="24"/>
      <c r="AM393" s="24"/>
      <c r="AN393" s="27"/>
      <c r="AO393" s="18"/>
      <c r="AP393" s="21"/>
    </row>
    <row r="394" spans="1:42" ht="15">
      <c r="A394" s="14">
        <v>1507500</v>
      </c>
      <c r="B394" s="12">
        <f t="shared" si="190"/>
        <v>-1507.5</v>
      </c>
      <c r="C394" s="12">
        <f t="shared" si="191"/>
        <v>1.7000000000000455</v>
      </c>
      <c r="D394" s="16">
        <v>1.6597999999999999</v>
      </c>
      <c r="G394" s="23">
        <f t="shared" si="192"/>
        <v>-358.11745615875395</v>
      </c>
      <c r="H394" s="23">
        <f t="shared" si="192"/>
        <v>-357.34409368207298</v>
      </c>
      <c r="I394" s="24">
        <f t="shared" si="181"/>
        <v>1.3801000000000001</v>
      </c>
      <c r="J394" s="24">
        <f t="shared" si="182"/>
        <v>1.49285</v>
      </c>
      <c r="K394" s="24">
        <f t="shared" si="183"/>
        <v>1.2517416666666668</v>
      </c>
      <c r="L394" s="65">
        <f t="shared" si="184"/>
        <v>-0.24110833333333326</v>
      </c>
      <c r="M394" s="18">
        <f t="shared" si="185"/>
        <v>-0.12835833333333335</v>
      </c>
      <c r="N394" s="21"/>
      <c r="O394" s="36">
        <f t="shared" si="188"/>
        <v>-0.89454488306640501</v>
      </c>
      <c r="P394" s="36">
        <f t="shared" si="193"/>
        <v>-1.8</v>
      </c>
      <c r="Q394" s="38"/>
      <c r="R394" s="36"/>
      <c r="S394" s="21"/>
      <c r="U394" s="23">
        <f t="shared" si="194"/>
        <v>-441.64060327629227</v>
      </c>
      <c r="V394" s="23">
        <f t="shared" si="195"/>
        <v>-439.3205158462489</v>
      </c>
      <c r="W394" s="24">
        <f t="shared" si="197"/>
        <v>1.1297280000000001</v>
      </c>
      <c r="X394" s="24">
        <f t="shared" si="177"/>
        <v>1.1186800000000001</v>
      </c>
      <c r="Y394" s="24">
        <f t="shared" si="178"/>
        <v>1.0704436666666668</v>
      </c>
      <c r="Z394" s="27">
        <f t="shared" si="179"/>
        <v>-4.8236333333333326E-2</v>
      </c>
      <c r="AA394" s="64">
        <f t="shared" si="180"/>
        <v>-5.9284333333333272E-2</v>
      </c>
      <c r="AC394" s="36">
        <f t="shared" si="189"/>
        <v>-0.999709950282472</v>
      </c>
      <c r="AD394" s="36">
        <f t="shared" si="196"/>
        <v>-2.16</v>
      </c>
      <c r="AE394" s="49"/>
      <c r="AF394" s="36"/>
      <c r="AG394" s="21"/>
      <c r="AI394" s="23"/>
      <c r="AJ394" s="23"/>
      <c r="AK394" s="24"/>
      <c r="AL394" s="24"/>
      <c r="AM394" s="24"/>
      <c r="AN394" s="27"/>
      <c r="AO394" s="18"/>
      <c r="AP394" s="21"/>
    </row>
    <row r="395" spans="1:42" ht="15">
      <c r="A395" s="14">
        <v>1505700</v>
      </c>
      <c r="B395" s="12">
        <f t="shared" si="190"/>
        <v>-1505.7</v>
      </c>
      <c r="C395" s="12">
        <f t="shared" si="191"/>
        <v>1.7999999999999545</v>
      </c>
      <c r="D395" s="16">
        <v>1.3115000000000001</v>
      </c>
      <c r="G395" s="23">
        <f t="shared" si="192"/>
        <v>-356.57073120539189</v>
      </c>
      <c r="H395" s="23">
        <f t="shared" si="192"/>
        <v>-355.79736872871092</v>
      </c>
      <c r="I395" s="24">
        <f t="shared" si="181"/>
        <v>1.3936000000000002</v>
      </c>
      <c r="J395" s="24">
        <f t="shared" si="182"/>
        <v>1.2976666666666667</v>
      </c>
      <c r="K395" s="24">
        <f t="shared" si="183"/>
        <v>1.2593027777777779</v>
      </c>
      <c r="L395" s="65">
        <f t="shared" si="184"/>
        <v>-3.8363888888888864E-2</v>
      </c>
      <c r="M395" s="18">
        <f t="shared" si="185"/>
        <v>-0.13429722222222229</v>
      </c>
      <c r="N395" s="21"/>
      <c r="O395" s="36">
        <f t="shared" si="188"/>
        <v>-0.97257314306165776</v>
      </c>
      <c r="P395" s="36">
        <f t="shared" si="193"/>
        <v>-1.8</v>
      </c>
      <c r="Q395" s="38"/>
      <c r="R395" s="36"/>
      <c r="S395" s="21"/>
      <c r="U395" s="23">
        <f t="shared" si="194"/>
        <v>-437.00042841620609</v>
      </c>
      <c r="V395" s="23">
        <f t="shared" si="195"/>
        <v>-434.68034098616272</v>
      </c>
      <c r="W395" s="24">
        <f t="shared" si="197"/>
        <v>1.1209440000000002</v>
      </c>
      <c r="X395" s="24">
        <f t="shared" si="177"/>
        <v>1.1537573333333333</v>
      </c>
      <c r="Y395" s="24">
        <f t="shared" si="178"/>
        <v>1.1538658888888889</v>
      </c>
      <c r="Z395" s="27">
        <f t="shared" si="179"/>
        <v>1.0855555555555618E-4</v>
      </c>
      <c r="AA395" s="64">
        <f t="shared" si="180"/>
        <v>3.2921888888888695E-2</v>
      </c>
      <c r="AC395" s="36">
        <f t="shared" si="189"/>
        <v>-0.75034167228995563</v>
      </c>
      <c r="AD395" s="36">
        <f t="shared" si="196"/>
        <v>-2.16</v>
      </c>
      <c r="AE395" s="49"/>
      <c r="AF395" s="36"/>
      <c r="AG395" s="21"/>
      <c r="AI395" s="23"/>
      <c r="AJ395" s="23"/>
      <c r="AK395" s="24"/>
      <c r="AL395" s="24"/>
      <c r="AM395" s="24"/>
      <c r="AN395" s="27"/>
      <c r="AO395" s="18"/>
      <c r="AP395" s="21"/>
    </row>
    <row r="396" spans="1:42" ht="15">
      <c r="A396" s="14">
        <v>1504000</v>
      </c>
      <c r="B396" s="12">
        <f t="shared" si="190"/>
        <v>-1504</v>
      </c>
      <c r="C396" s="12">
        <f t="shared" si="191"/>
        <v>1.7000000000000455</v>
      </c>
      <c r="D396" s="16">
        <v>1.3354999999999999</v>
      </c>
      <c r="G396" s="23">
        <f t="shared" si="192"/>
        <v>-355.02400625202984</v>
      </c>
      <c r="H396" s="23">
        <f t="shared" si="192"/>
        <v>-354.25064377534886</v>
      </c>
      <c r="I396" s="24">
        <f t="shared" si="181"/>
        <v>1.1193</v>
      </c>
      <c r="J396" s="24">
        <f t="shared" si="182"/>
        <v>1.2998666666666667</v>
      </c>
      <c r="K396" s="24">
        <f t="shared" si="183"/>
        <v>1.312052777777778</v>
      </c>
      <c r="L396" s="65">
        <f t="shared" si="184"/>
        <v>1.2186111111111231E-2</v>
      </c>
      <c r="M396" s="18">
        <f t="shared" si="185"/>
        <v>0.19275277777777799</v>
      </c>
      <c r="N396" s="21"/>
      <c r="O396" s="36">
        <f t="shared" si="188"/>
        <v>-0.5955236204718618</v>
      </c>
      <c r="P396" s="36">
        <f t="shared" si="193"/>
        <v>-1.8</v>
      </c>
      <c r="Q396" s="38"/>
      <c r="R396" s="36"/>
      <c r="S396" s="21"/>
      <c r="U396" s="23">
        <f t="shared" si="194"/>
        <v>-432.36025355611991</v>
      </c>
      <c r="V396" s="23">
        <f t="shared" si="195"/>
        <v>-430.04016612607654</v>
      </c>
      <c r="W396" s="24">
        <f t="shared" si="197"/>
        <v>1.2105999999999999</v>
      </c>
      <c r="X396" s="24">
        <f t="shared" si="177"/>
        <v>1.2174880000000001</v>
      </c>
      <c r="Y396" s="24">
        <f t="shared" si="178"/>
        <v>1.253471</v>
      </c>
      <c r="Z396" s="27">
        <f t="shared" si="179"/>
        <v>3.5982999999999876E-2</v>
      </c>
      <c r="AA396" s="64">
        <f t="shared" si="180"/>
        <v>4.2871000000000103E-2</v>
      </c>
      <c r="AC396" s="36">
        <f t="shared" si="189"/>
        <v>-0.14988018671415862</v>
      </c>
      <c r="AD396" s="36">
        <f t="shared" si="196"/>
        <v>-2.16</v>
      </c>
      <c r="AE396" s="49"/>
      <c r="AF396" s="36"/>
      <c r="AG396" s="21"/>
      <c r="AI396" s="23"/>
      <c r="AJ396" s="23"/>
      <c r="AK396" s="24"/>
      <c r="AL396" s="24"/>
      <c r="AM396" s="24"/>
      <c r="AN396" s="27"/>
      <c r="AO396" s="18"/>
      <c r="AP396" s="21"/>
    </row>
    <row r="397" spans="1:42" ht="15">
      <c r="A397" s="14">
        <v>1501900</v>
      </c>
      <c r="B397" s="12">
        <f t="shared" si="190"/>
        <v>-1501.9</v>
      </c>
      <c r="C397" s="12">
        <f t="shared" si="191"/>
        <v>2.0999999999999091</v>
      </c>
      <c r="D397" s="16">
        <v>1.234</v>
      </c>
      <c r="G397" s="23">
        <f t="shared" si="192"/>
        <v>-353.47728129866778</v>
      </c>
      <c r="H397" s="23">
        <f t="shared" si="192"/>
        <v>-352.7039188219868</v>
      </c>
      <c r="I397" s="24">
        <f t="shared" si="181"/>
        <v>1.3867</v>
      </c>
      <c r="J397" s="24">
        <f t="shared" si="182"/>
        <v>1.164425</v>
      </c>
      <c r="K397" s="24">
        <f t="shared" si="183"/>
        <v>1.369075</v>
      </c>
      <c r="L397" s="65">
        <f t="shared" si="184"/>
        <v>0.20465</v>
      </c>
      <c r="M397" s="18">
        <f t="shared" si="185"/>
        <v>-1.7625000000000002E-2</v>
      </c>
      <c r="N397" s="21"/>
      <c r="O397" s="36">
        <f t="shared" si="188"/>
        <v>6.0178022644538046E-2</v>
      </c>
      <c r="P397" s="36">
        <f t="shared" si="193"/>
        <v>-1.8</v>
      </c>
      <c r="Q397" s="38"/>
      <c r="R397" s="36"/>
      <c r="S397" s="21"/>
      <c r="U397" s="23">
        <f t="shared" si="194"/>
        <v>-427.72007869603374</v>
      </c>
      <c r="V397" s="23">
        <f t="shared" si="195"/>
        <v>-425.39999126599037</v>
      </c>
      <c r="W397" s="24">
        <f t="shared" si="197"/>
        <v>1.3209199999999999</v>
      </c>
      <c r="X397" s="24">
        <f t="shared" si="177"/>
        <v>1.2079213333333332</v>
      </c>
      <c r="Y397" s="24">
        <f t="shared" si="178"/>
        <v>1.3198759999999998</v>
      </c>
      <c r="Z397" s="27">
        <f t="shared" si="179"/>
        <v>0.11195466666666665</v>
      </c>
      <c r="AA397" s="64">
        <f t="shared" si="180"/>
        <v>-1.0440000000000449E-3</v>
      </c>
      <c r="AC397" s="36">
        <f t="shared" si="189"/>
        <v>0.52071190395791389</v>
      </c>
      <c r="AD397" s="36">
        <f t="shared" si="196"/>
        <v>-2.16</v>
      </c>
      <c r="AE397" s="49"/>
      <c r="AF397" s="36"/>
      <c r="AG397" s="21"/>
      <c r="AI397" s="23"/>
      <c r="AJ397" s="23"/>
      <c r="AK397" s="24"/>
      <c r="AL397" s="24"/>
      <c r="AM397" s="24"/>
      <c r="AN397" s="27"/>
      <c r="AO397" s="18"/>
      <c r="AP397" s="21"/>
    </row>
    <row r="398" spans="1:42" ht="15">
      <c r="A398" s="14">
        <v>1499800</v>
      </c>
      <c r="B398" s="12">
        <f t="shared" si="190"/>
        <v>-1499.8</v>
      </c>
      <c r="C398" s="12">
        <f t="shared" si="191"/>
        <v>2.1000000000001364</v>
      </c>
      <c r="D398" s="16">
        <v>0.97272000000000003</v>
      </c>
      <c r="G398" s="23">
        <f t="shared" si="192"/>
        <v>-351.93055634530572</v>
      </c>
      <c r="H398" s="23">
        <f t="shared" si="192"/>
        <v>-351.15719386862474</v>
      </c>
      <c r="I398" s="24">
        <f t="shared" si="181"/>
        <v>0.98727500000000001</v>
      </c>
      <c r="J398" s="24">
        <f t="shared" si="182"/>
        <v>1.2684249999999999</v>
      </c>
      <c r="K398" s="24">
        <f t="shared" si="183"/>
        <v>1.3148546296296297</v>
      </c>
      <c r="L398" s="65">
        <f t="shared" si="184"/>
        <v>4.6429629629629821E-2</v>
      </c>
      <c r="M398" s="18">
        <f t="shared" si="185"/>
        <v>0.32757962962962972</v>
      </c>
      <c r="N398" s="21"/>
      <c r="O398" s="36">
        <f t="shared" si="188"/>
        <v>0.68772170016131284</v>
      </c>
      <c r="P398" s="36">
        <f t="shared" si="193"/>
        <v>-1.8</v>
      </c>
      <c r="Q398" s="38"/>
      <c r="R398" s="36"/>
      <c r="S398" s="21"/>
      <c r="U398" s="23">
        <f t="shared" si="194"/>
        <v>-423.07990383594756</v>
      </c>
      <c r="V398" s="23">
        <f t="shared" si="195"/>
        <v>-420.75981640590419</v>
      </c>
      <c r="W398" s="24">
        <f t="shared" si="197"/>
        <v>1.0922440000000002</v>
      </c>
      <c r="X398" s="24">
        <f t="shared" si="177"/>
        <v>1.3202446666666667</v>
      </c>
      <c r="Y398" s="24">
        <f t="shared" si="178"/>
        <v>1.3462195555555556</v>
      </c>
      <c r="Z398" s="27">
        <f t="shared" si="179"/>
        <v>2.5974888888888881E-2</v>
      </c>
      <c r="AA398" s="64">
        <f t="shared" si="180"/>
        <v>0.2539755555555554</v>
      </c>
      <c r="AC398" s="36">
        <f t="shared" si="189"/>
        <v>0.94765710769988498</v>
      </c>
      <c r="AD398" s="36">
        <f t="shared" si="196"/>
        <v>-2.16</v>
      </c>
      <c r="AE398" s="49"/>
      <c r="AF398" s="36"/>
      <c r="AG398" s="21"/>
      <c r="AI398" s="23"/>
      <c r="AJ398" s="23"/>
      <c r="AK398" s="24"/>
      <c r="AL398" s="24"/>
      <c r="AM398" s="24"/>
      <c r="AN398" s="27"/>
      <c r="AO398" s="18"/>
      <c r="AP398" s="21"/>
    </row>
    <row r="399" spans="1:42" ht="15">
      <c r="A399" s="14">
        <v>1497700</v>
      </c>
      <c r="B399" s="12">
        <f t="shared" si="190"/>
        <v>-1497.7</v>
      </c>
      <c r="C399" s="12">
        <f t="shared" si="191"/>
        <v>2.0999999999999091</v>
      </c>
      <c r="D399" s="16">
        <v>0.95252999999999999</v>
      </c>
      <c r="G399" s="23">
        <f t="shared" si="192"/>
        <v>-350.38383139194366</v>
      </c>
      <c r="H399" s="23">
        <f t="shared" si="192"/>
        <v>-349.61046891526269</v>
      </c>
      <c r="I399" s="24">
        <f t="shared" si="181"/>
        <v>1.4313</v>
      </c>
      <c r="J399" s="24">
        <f t="shared" si="182"/>
        <v>1.3750083333333334</v>
      </c>
      <c r="K399" s="24">
        <f t="shared" si="183"/>
        <v>1.2607146296296294</v>
      </c>
      <c r="L399" s="65">
        <f t="shared" si="184"/>
        <v>-0.11429370370370395</v>
      </c>
      <c r="M399" s="18">
        <f t="shared" si="185"/>
        <v>-0.17058537037037058</v>
      </c>
      <c r="N399" s="21"/>
      <c r="O399" s="36">
        <f t="shared" si="188"/>
        <v>0.99347275099729793</v>
      </c>
      <c r="P399" s="36">
        <f t="shared" si="193"/>
        <v>-1.8</v>
      </c>
      <c r="Q399" s="38"/>
      <c r="R399" s="36"/>
      <c r="S399" s="21"/>
      <c r="U399" s="23">
        <f t="shared" si="194"/>
        <v>-418.43972897586139</v>
      </c>
      <c r="V399" s="23">
        <f t="shared" si="195"/>
        <v>-416.11964154581801</v>
      </c>
      <c r="W399" s="24">
        <f t="shared" si="197"/>
        <v>1.5475699999999999</v>
      </c>
      <c r="X399" s="24">
        <f t="shared" si="177"/>
        <v>1.4726580000000002</v>
      </c>
      <c r="Y399" s="24">
        <f t="shared" si="178"/>
        <v>1.354837111111111</v>
      </c>
      <c r="Z399" s="27">
        <f t="shared" si="179"/>
        <v>-0.1178208888888892</v>
      </c>
      <c r="AA399" s="64">
        <f t="shared" si="180"/>
        <v>-0.19273288888888884</v>
      </c>
      <c r="AC399" s="36">
        <f t="shared" si="189"/>
        <v>0.93118301871348408</v>
      </c>
      <c r="AD399" s="36">
        <f t="shared" si="196"/>
        <v>-2.16</v>
      </c>
      <c r="AE399" s="49"/>
      <c r="AF399" s="36"/>
      <c r="AG399" s="21"/>
      <c r="AI399" s="23"/>
      <c r="AJ399" s="23"/>
      <c r="AK399" s="24"/>
      <c r="AL399" s="24"/>
      <c r="AM399" s="24"/>
      <c r="AN399" s="27"/>
      <c r="AO399" s="18"/>
      <c r="AP399" s="21"/>
    </row>
    <row r="400" spans="1:42" ht="15">
      <c r="A400" s="14">
        <v>1495700</v>
      </c>
      <c r="B400" s="12">
        <f t="shared" si="190"/>
        <v>-1495.7</v>
      </c>
      <c r="C400" s="12">
        <f t="shared" si="191"/>
        <v>2</v>
      </c>
      <c r="D400" s="16">
        <v>1.0145</v>
      </c>
      <c r="G400" s="23">
        <f t="shared" si="192"/>
        <v>-348.8371064385816</v>
      </c>
      <c r="H400" s="23">
        <f t="shared" si="192"/>
        <v>-348.06374396190063</v>
      </c>
      <c r="I400" s="24">
        <f t="shared" si="181"/>
        <v>1.70645</v>
      </c>
      <c r="J400" s="24">
        <f t="shared" si="182"/>
        <v>1.4499500000000001</v>
      </c>
      <c r="K400" s="24">
        <f t="shared" si="183"/>
        <v>1.2174201851851851</v>
      </c>
      <c r="L400" s="65">
        <f t="shared" si="184"/>
        <v>-0.23252981481481494</v>
      </c>
      <c r="M400" s="18">
        <f t="shared" si="185"/>
        <v>-0.48902981481481489</v>
      </c>
      <c r="N400" s="21"/>
      <c r="O400" s="36">
        <f t="shared" si="188"/>
        <v>0.83436686042187846</v>
      </c>
      <c r="P400" s="36">
        <f t="shared" si="193"/>
        <v>-1.8</v>
      </c>
      <c r="Q400" s="38"/>
      <c r="R400" s="36"/>
      <c r="S400" s="21"/>
      <c r="U400" s="23">
        <f t="shared" si="194"/>
        <v>-413.79955411577521</v>
      </c>
      <c r="V400" s="23">
        <f t="shared" si="195"/>
        <v>-411.47946668573184</v>
      </c>
      <c r="W400" s="24">
        <f t="shared" si="197"/>
        <v>1.7781600000000002</v>
      </c>
      <c r="X400" s="24">
        <f t="shared" si="177"/>
        <v>1.6330266666666666</v>
      </c>
      <c r="Y400" s="24">
        <f t="shared" si="178"/>
        <v>1.3393762222222221</v>
      </c>
      <c r="Z400" s="27">
        <f t="shared" si="179"/>
        <v>-0.29365044444444455</v>
      </c>
      <c r="AA400" s="64">
        <f t="shared" si="180"/>
        <v>-0.43878377777777811</v>
      </c>
      <c r="AC400" s="36">
        <f t="shared" si="189"/>
        <v>0.4789980463245409</v>
      </c>
      <c r="AD400" s="36">
        <f t="shared" si="196"/>
        <v>-2.16</v>
      </c>
      <c r="AE400" s="49"/>
      <c r="AF400" s="36"/>
      <c r="AG400" s="21"/>
      <c r="AI400" s="23"/>
      <c r="AJ400" s="23"/>
      <c r="AK400" s="24"/>
      <c r="AL400" s="24"/>
      <c r="AM400" s="24"/>
      <c r="AN400" s="27"/>
      <c r="AO400" s="18"/>
      <c r="AP400" s="21"/>
    </row>
    <row r="401" spans="1:42" ht="15">
      <c r="A401" s="14">
        <v>1493500</v>
      </c>
      <c r="B401" s="12">
        <f t="shared" si="190"/>
        <v>-1493.5</v>
      </c>
      <c r="C401" s="12">
        <f t="shared" si="191"/>
        <v>2.2000000000000455</v>
      </c>
      <c r="D401" s="16">
        <v>1.0326</v>
      </c>
      <c r="G401" s="23">
        <f t="shared" si="192"/>
        <v>-347.29038148521954</v>
      </c>
      <c r="H401" s="23">
        <f t="shared" si="192"/>
        <v>-346.51701900853857</v>
      </c>
      <c r="I401" s="24">
        <f t="shared" si="181"/>
        <v>1.2121</v>
      </c>
      <c r="J401" s="24">
        <f t="shared" si="182"/>
        <v>1.3784722222222221</v>
      </c>
      <c r="K401" s="24">
        <f t="shared" si="183"/>
        <v>1.2049116666666666</v>
      </c>
      <c r="L401" s="65">
        <f t="shared" si="184"/>
        <v>-0.1735605555555555</v>
      </c>
      <c r="M401" s="18">
        <f t="shared" si="185"/>
        <v>-7.1883333333333521E-3</v>
      </c>
      <c r="N401" s="21"/>
      <c r="O401" s="36">
        <f t="shared" si="188"/>
        <v>0.28485144290033082</v>
      </c>
      <c r="P401" s="36">
        <f t="shared" si="193"/>
        <v>-1.8</v>
      </c>
      <c r="Q401" s="38"/>
      <c r="R401" s="36"/>
      <c r="S401" s="21"/>
      <c r="U401" s="23">
        <f t="shared" si="194"/>
        <v>-409.15937925568903</v>
      </c>
      <c r="V401" s="23">
        <f t="shared" si="195"/>
        <v>-406.83929182564566</v>
      </c>
      <c r="W401" s="24">
        <f t="shared" si="197"/>
        <v>1.5733499999999998</v>
      </c>
      <c r="X401" s="24">
        <f t="shared" si="177"/>
        <v>1.5646566666666668</v>
      </c>
      <c r="Y401" s="24">
        <f t="shared" si="178"/>
        <v>1.3059951111111112</v>
      </c>
      <c r="Z401" s="27">
        <f t="shared" si="179"/>
        <v>-0.25866155555555559</v>
      </c>
      <c r="AA401" s="64">
        <f t="shared" si="180"/>
        <v>-0.26735488888888859</v>
      </c>
      <c r="AC401" s="36">
        <f t="shared" si="189"/>
        <v>-0.19731543540995564</v>
      </c>
      <c r="AD401" s="36">
        <f t="shared" si="196"/>
        <v>-2.16</v>
      </c>
      <c r="AE401" s="49"/>
      <c r="AF401" s="36"/>
      <c r="AG401" s="21"/>
      <c r="AI401" s="23"/>
      <c r="AJ401" s="23"/>
      <c r="AK401" s="24"/>
      <c r="AL401" s="24"/>
      <c r="AM401" s="24"/>
      <c r="AN401" s="27"/>
      <c r="AO401" s="18"/>
      <c r="AP401" s="21"/>
    </row>
    <row r="402" spans="1:42" ht="15">
      <c r="A402" s="14">
        <v>1491500</v>
      </c>
      <c r="B402" s="12">
        <f t="shared" si="190"/>
        <v>-1491.5</v>
      </c>
      <c r="C402" s="12">
        <f t="shared" si="191"/>
        <v>2</v>
      </c>
      <c r="D402" s="16">
        <v>0.83713000000000004</v>
      </c>
      <c r="G402" s="23">
        <f t="shared" si="192"/>
        <v>-345.74365653185748</v>
      </c>
      <c r="H402" s="23">
        <f t="shared" si="192"/>
        <v>-344.97029405517651</v>
      </c>
      <c r="I402" s="24">
        <f t="shared" si="181"/>
        <v>1.2168666666666665</v>
      </c>
      <c r="J402" s="24">
        <f t="shared" si="182"/>
        <v>1.1072688888888889</v>
      </c>
      <c r="K402" s="24">
        <f t="shared" si="183"/>
        <v>1.1919505555555554</v>
      </c>
      <c r="L402" s="65">
        <f t="shared" si="184"/>
        <v>8.4681666666666544E-2</v>
      </c>
      <c r="M402" s="18">
        <f t="shared" si="185"/>
        <v>-2.4916111111111139E-2</v>
      </c>
      <c r="N402" s="21"/>
      <c r="O402" s="36">
        <f t="shared" si="188"/>
        <v>-0.39794913052545638</v>
      </c>
      <c r="P402" s="36">
        <f t="shared" si="193"/>
        <v>-1.8</v>
      </c>
      <c r="Q402" s="38"/>
      <c r="R402" s="36"/>
      <c r="S402" s="21"/>
      <c r="U402" s="23">
        <f t="shared" si="194"/>
        <v>-404.51920439560286</v>
      </c>
      <c r="V402" s="23">
        <f t="shared" si="195"/>
        <v>-402.19911696555948</v>
      </c>
      <c r="W402" s="24">
        <f t="shared" si="197"/>
        <v>1.3424600000000002</v>
      </c>
      <c r="X402" s="24">
        <f t="shared" si="177"/>
        <v>1.3743653333333334</v>
      </c>
      <c r="Y402" s="24">
        <f t="shared" si="178"/>
        <v>1.2841873333333333</v>
      </c>
      <c r="Z402" s="27">
        <f t="shared" si="179"/>
        <v>-9.0178000000000091E-2</v>
      </c>
      <c r="AA402" s="64">
        <f t="shared" si="180"/>
        <v>-5.8272666666666861E-2</v>
      </c>
      <c r="AC402" s="36">
        <f t="shared" si="189"/>
        <v>-0.78130283199934192</v>
      </c>
      <c r="AD402" s="36">
        <f t="shared" si="196"/>
        <v>-2.16</v>
      </c>
      <c r="AE402" s="49"/>
      <c r="AF402" s="36"/>
      <c r="AG402" s="21"/>
      <c r="AI402" s="23"/>
      <c r="AJ402" s="23"/>
      <c r="AK402" s="24"/>
      <c r="AL402" s="24"/>
      <c r="AM402" s="24"/>
      <c r="AN402" s="27"/>
      <c r="AO402" s="18"/>
      <c r="AP402" s="21"/>
    </row>
    <row r="403" spans="1:42" ht="15">
      <c r="A403" s="14">
        <v>1489300</v>
      </c>
      <c r="B403" s="12">
        <f t="shared" si="190"/>
        <v>-1489.3</v>
      </c>
      <c r="C403" s="12">
        <f t="shared" si="191"/>
        <v>2.2000000000000455</v>
      </c>
      <c r="D403" s="16">
        <v>0.81562999999999997</v>
      </c>
      <c r="G403" s="23">
        <f t="shared" si="192"/>
        <v>-344.19693157849542</v>
      </c>
      <c r="H403" s="23">
        <f t="shared" si="192"/>
        <v>-343.42356910181445</v>
      </c>
      <c r="I403" s="24">
        <f t="shared" si="181"/>
        <v>0.89283999999999997</v>
      </c>
      <c r="J403" s="24">
        <f t="shared" si="182"/>
        <v>1.0378855555555555</v>
      </c>
      <c r="K403" s="24">
        <f t="shared" si="183"/>
        <v>1.2020825925925924</v>
      </c>
      <c r="L403" s="65">
        <f t="shared" si="184"/>
        <v>0.16419703703703692</v>
      </c>
      <c r="M403" s="18">
        <f t="shared" si="185"/>
        <v>0.30924259259259246</v>
      </c>
      <c r="N403" s="21"/>
      <c r="O403" s="36">
        <f t="shared" si="188"/>
        <v>-0.89454488306643343</v>
      </c>
      <c r="P403" s="36">
        <f t="shared" si="193"/>
        <v>-1.8</v>
      </c>
      <c r="Q403" s="38"/>
      <c r="R403" s="36"/>
      <c r="S403" s="21"/>
      <c r="U403" s="23">
        <f t="shared" si="194"/>
        <v>-399.87902953551668</v>
      </c>
      <c r="V403" s="23">
        <f t="shared" si="195"/>
        <v>-397.55894210547331</v>
      </c>
      <c r="W403" s="24">
        <f t="shared" si="197"/>
        <v>1.2072859999999999</v>
      </c>
      <c r="X403" s="24">
        <f t="shared" si="177"/>
        <v>1.1771806666666667</v>
      </c>
      <c r="Y403" s="24">
        <f t="shared" si="178"/>
        <v>1.3032957777777776</v>
      </c>
      <c r="Z403" s="27">
        <f t="shared" si="179"/>
        <v>0.12611511111111096</v>
      </c>
      <c r="AA403" s="64">
        <f t="shared" si="180"/>
        <v>9.6009777777777749E-2</v>
      </c>
      <c r="AC403" s="36">
        <f t="shared" si="189"/>
        <v>-0.99970995028247078</v>
      </c>
      <c r="AD403" s="36">
        <f t="shared" si="196"/>
        <v>-2.16</v>
      </c>
      <c r="AE403" s="49"/>
      <c r="AF403" s="36"/>
      <c r="AG403" s="21"/>
      <c r="AI403" s="23"/>
      <c r="AJ403" s="23"/>
      <c r="AK403" s="24"/>
      <c r="AL403" s="24"/>
      <c r="AM403" s="24"/>
      <c r="AN403" s="27"/>
      <c r="AO403" s="18"/>
      <c r="AP403" s="21"/>
    </row>
    <row r="404" spans="1:42" ht="15">
      <c r="A404" s="14">
        <v>1487300</v>
      </c>
      <c r="B404" s="12">
        <f t="shared" si="190"/>
        <v>-1487.3</v>
      </c>
      <c r="C404" s="12">
        <f t="shared" si="191"/>
        <v>2</v>
      </c>
      <c r="D404" s="16">
        <v>0.61041999999999996</v>
      </c>
      <c r="G404" s="23">
        <f t="shared" ref="G404:H419" si="198">G403 + 1.54672495336205</f>
        <v>-342.65020662513336</v>
      </c>
      <c r="H404" s="23">
        <f t="shared" si="198"/>
        <v>-341.87684414845239</v>
      </c>
      <c r="I404" s="24">
        <f t="shared" si="181"/>
        <v>1.0039500000000001</v>
      </c>
      <c r="J404" s="24">
        <f t="shared" si="182"/>
        <v>0.96783777777777791</v>
      </c>
      <c r="K404" s="24">
        <f t="shared" si="183"/>
        <v>1.1620775925925924</v>
      </c>
      <c r="L404" s="65">
        <f t="shared" si="184"/>
        <v>0.19423981481481445</v>
      </c>
      <c r="M404" s="18">
        <f t="shared" si="185"/>
        <v>0.15812759259259224</v>
      </c>
      <c r="N404" s="21"/>
      <c r="O404" s="36">
        <f t="shared" si="188"/>
        <v>-0.97257314306164955</v>
      </c>
      <c r="P404" s="36">
        <f t="shared" si="193"/>
        <v>-1.8</v>
      </c>
      <c r="Q404" s="38"/>
      <c r="R404" s="36"/>
      <c r="S404" s="21"/>
      <c r="U404" s="23">
        <f t="shared" si="194"/>
        <v>-395.2388546754305</v>
      </c>
      <c r="V404" s="23">
        <f t="shared" si="195"/>
        <v>-392.91876724538713</v>
      </c>
      <c r="W404" s="24">
        <f t="shared" si="197"/>
        <v>0.98179599999999989</v>
      </c>
      <c r="X404" s="24">
        <f t="shared" ref="X404:X467" si="199">AVERAGE(W403:W405)</f>
        <v>1.0330839999999999</v>
      </c>
      <c r="Y404" s="24">
        <f t="shared" ref="Y404:Y467" si="200">AVERAGE(W400:W408)</f>
        <v>1.2789702222222221</v>
      </c>
      <c r="Z404" s="27">
        <f t="shared" ref="Z404:Z467" si="201">Y404-X404</f>
        <v>0.24588622222222223</v>
      </c>
      <c r="AA404" s="64">
        <f t="shared" ref="AA404:AA467" si="202">Y404-W404</f>
        <v>0.29717422222222223</v>
      </c>
      <c r="AC404" s="36">
        <f t="shared" si="189"/>
        <v>-0.75034167228992765</v>
      </c>
      <c r="AD404" s="36">
        <f t="shared" si="196"/>
        <v>-2.16</v>
      </c>
      <c r="AE404" s="49"/>
      <c r="AF404" s="36"/>
      <c r="AG404" s="21"/>
      <c r="AI404" s="23"/>
      <c r="AJ404" s="23"/>
      <c r="AK404" s="24"/>
      <c r="AL404" s="24"/>
      <c r="AM404" s="24"/>
      <c r="AN404" s="27"/>
      <c r="AO404" s="18"/>
      <c r="AP404" s="21"/>
    </row>
    <row r="405" spans="1:42" ht="15">
      <c r="A405" s="14">
        <v>1485200</v>
      </c>
      <c r="B405" s="12">
        <f t="shared" si="190"/>
        <v>-1485.2</v>
      </c>
      <c r="C405" s="12">
        <f t="shared" si="191"/>
        <v>2.0999999999999091</v>
      </c>
      <c r="D405" s="16">
        <v>0.48287000000000002</v>
      </c>
      <c r="G405" s="23">
        <f t="shared" si="198"/>
        <v>-341.10348167177131</v>
      </c>
      <c r="H405" s="23">
        <f t="shared" si="198"/>
        <v>-340.33011919509033</v>
      </c>
      <c r="I405" s="24">
        <f t="shared" ref="I405:I468" si="203">AVERAGEIFS(Y_VADM,AgeBP,"&gt;"&amp;G405,AgeBP,"&lt;="&amp;G406)</f>
        <v>1.0067233333333334</v>
      </c>
      <c r="J405" s="24">
        <f t="shared" ref="J405:J468" si="204">AVERAGE(I404:I406)</f>
        <v>1.0935744444444444</v>
      </c>
      <c r="K405" s="24">
        <f t="shared" ref="K405:K468" si="205">AVERAGE(I401:I409)</f>
        <v>1.0817987037037038</v>
      </c>
      <c r="L405" s="65">
        <f t="shared" si="184"/>
        <v>-1.1775740740740614E-2</v>
      </c>
      <c r="M405" s="18">
        <f t="shared" si="185"/>
        <v>7.5075370370370376E-2</v>
      </c>
      <c r="N405" s="21"/>
      <c r="O405" s="36">
        <f t="shared" si="188"/>
        <v>-0.59552362047183338</v>
      </c>
      <c r="P405" s="36">
        <f t="shared" si="193"/>
        <v>-1.8</v>
      </c>
      <c r="Q405" s="38"/>
      <c r="R405" s="36"/>
      <c r="S405" s="21"/>
      <c r="U405" s="23">
        <f t="shared" si="194"/>
        <v>-390.59867981534433</v>
      </c>
      <c r="V405" s="23">
        <f t="shared" si="195"/>
        <v>-388.27859238530095</v>
      </c>
      <c r="W405" s="24">
        <f t="shared" si="197"/>
        <v>0.91017000000000015</v>
      </c>
      <c r="X405" s="24">
        <f t="shared" si="199"/>
        <v>1.0055386666666666</v>
      </c>
      <c r="Y405" s="24">
        <f t="shared" si="200"/>
        <v>1.2299991111111113</v>
      </c>
      <c r="Z405" s="27">
        <f t="shared" si="201"/>
        <v>0.22446044444444468</v>
      </c>
      <c r="AA405" s="64">
        <f t="shared" si="202"/>
        <v>0.31982911111111112</v>
      </c>
      <c r="AC405" s="36">
        <f t="shared" si="189"/>
        <v>-0.14988018671411671</v>
      </c>
      <c r="AD405" s="36">
        <f t="shared" si="196"/>
        <v>-2.16</v>
      </c>
      <c r="AE405" s="49"/>
      <c r="AF405" s="36"/>
      <c r="AG405" s="21"/>
      <c r="AI405" s="23"/>
      <c r="AJ405" s="23"/>
      <c r="AK405" s="24"/>
      <c r="AL405" s="24"/>
      <c r="AM405" s="24"/>
      <c r="AN405" s="27"/>
      <c r="AO405" s="18"/>
      <c r="AP405" s="21"/>
    </row>
    <row r="406" spans="1:42" ht="15">
      <c r="A406" s="14">
        <v>1483100</v>
      </c>
      <c r="B406" s="12">
        <f t="shared" si="190"/>
        <v>-1483.1</v>
      </c>
      <c r="C406" s="12">
        <f t="shared" si="191"/>
        <v>2.1000000000001364</v>
      </c>
      <c r="D406" s="16">
        <v>0.39246999999999999</v>
      </c>
      <c r="G406" s="23">
        <f t="shared" si="198"/>
        <v>-339.55675671840925</v>
      </c>
      <c r="H406" s="23">
        <f t="shared" si="198"/>
        <v>-338.78339424172827</v>
      </c>
      <c r="I406" s="24">
        <f t="shared" si="203"/>
        <v>1.2700499999999999</v>
      </c>
      <c r="J406" s="24">
        <f t="shared" si="204"/>
        <v>1.1184122222222221</v>
      </c>
      <c r="K406" s="24">
        <f t="shared" si="205"/>
        <v>1.0728516666666665</v>
      </c>
      <c r="L406" s="65">
        <f t="shared" si="184"/>
        <v>-4.5560555555555604E-2</v>
      </c>
      <c r="M406" s="18">
        <f t="shared" si="185"/>
        <v>-0.19719833333333336</v>
      </c>
      <c r="N406" s="21"/>
      <c r="O406" s="36">
        <f t="shared" si="188"/>
        <v>6.0178022644573267E-2</v>
      </c>
      <c r="P406" s="36">
        <f t="shared" si="193"/>
        <v>-1.8</v>
      </c>
      <c r="Q406" s="38"/>
      <c r="R406" s="36"/>
      <c r="S406" s="21"/>
      <c r="U406" s="23">
        <f t="shared" si="194"/>
        <v>-385.95850495525815</v>
      </c>
      <c r="V406" s="23">
        <f t="shared" si="195"/>
        <v>-383.63841752521478</v>
      </c>
      <c r="W406" s="24">
        <f t="shared" si="197"/>
        <v>1.1246499999999999</v>
      </c>
      <c r="X406" s="24">
        <f t="shared" si="199"/>
        <v>1.09968</v>
      </c>
      <c r="Y406" s="24">
        <f t="shared" si="200"/>
        <v>1.204618</v>
      </c>
      <c r="Z406" s="27">
        <f t="shared" si="201"/>
        <v>0.10493799999999998</v>
      </c>
      <c r="AA406" s="64">
        <f t="shared" si="202"/>
        <v>7.9968000000000039E-2</v>
      </c>
      <c r="AC406" s="36">
        <f t="shared" si="189"/>
        <v>0.52071190395795008</v>
      </c>
      <c r="AD406" s="36">
        <f t="shared" si="196"/>
        <v>-2.16</v>
      </c>
      <c r="AE406" s="49"/>
      <c r="AF406" s="36"/>
      <c r="AG406" s="21"/>
      <c r="AI406" s="23"/>
      <c r="AJ406" s="23"/>
      <c r="AK406" s="24"/>
      <c r="AL406" s="24"/>
      <c r="AM406" s="24"/>
      <c r="AN406" s="27"/>
      <c r="AO406" s="18"/>
      <c r="AP406" s="21"/>
    </row>
    <row r="407" spans="1:42" ht="15">
      <c r="A407" s="14">
        <v>1481000</v>
      </c>
      <c r="B407" s="12">
        <f t="shared" si="190"/>
        <v>-1481</v>
      </c>
      <c r="C407" s="12">
        <f t="shared" si="191"/>
        <v>2.0999999999999091</v>
      </c>
      <c r="D407" s="16">
        <v>0.45208999999999999</v>
      </c>
      <c r="G407" s="23">
        <f t="shared" si="198"/>
        <v>-338.01003176504719</v>
      </c>
      <c r="H407" s="23">
        <f t="shared" si="198"/>
        <v>-337.23666928836622</v>
      </c>
      <c r="I407" s="24">
        <f t="shared" si="203"/>
        <v>1.0784633333333333</v>
      </c>
      <c r="J407" s="24">
        <f t="shared" si="204"/>
        <v>1.1399227777777776</v>
      </c>
      <c r="K407" s="24">
        <f t="shared" si="205"/>
        <v>1.0215859259259261</v>
      </c>
      <c r="L407" s="65">
        <f t="shared" si="184"/>
        <v>-0.1183368518518515</v>
      </c>
      <c r="M407" s="18">
        <f t="shared" si="185"/>
        <v>-5.687740740740721E-2</v>
      </c>
      <c r="N407" s="21"/>
      <c r="O407" s="36">
        <f t="shared" si="188"/>
        <v>0.68772170016135914</v>
      </c>
      <c r="P407" s="36">
        <f t="shared" si="193"/>
        <v>-1.8</v>
      </c>
      <c r="Q407" s="38"/>
      <c r="R407" s="36"/>
      <c r="S407" s="21"/>
      <c r="U407" s="23">
        <f t="shared" si="194"/>
        <v>-381.31833009517197</v>
      </c>
      <c r="V407" s="23">
        <f t="shared" si="195"/>
        <v>-378.9982426651286</v>
      </c>
      <c r="W407" s="24">
        <f t="shared" si="197"/>
        <v>1.2642200000000001</v>
      </c>
      <c r="X407" s="24">
        <f t="shared" si="199"/>
        <v>1.2391699999999999</v>
      </c>
      <c r="Y407" s="24">
        <f t="shared" si="200"/>
        <v>1.1896602222222223</v>
      </c>
      <c r="Z407" s="27">
        <f t="shared" si="201"/>
        <v>-4.9509777777777542E-2</v>
      </c>
      <c r="AA407" s="64">
        <f t="shared" si="202"/>
        <v>-7.455977777777778E-2</v>
      </c>
      <c r="AC407" s="36">
        <f t="shared" si="189"/>
        <v>0.94765710769990075</v>
      </c>
      <c r="AD407" s="36">
        <f t="shared" si="196"/>
        <v>-2.16</v>
      </c>
      <c r="AE407" s="49"/>
      <c r="AF407" s="36"/>
      <c r="AG407" s="21"/>
      <c r="AI407" s="23"/>
      <c r="AJ407" s="23"/>
      <c r="AK407" s="24"/>
      <c r="AL407" s="24"/>
      <c r="AM407" s="24"/>
      <c r="AN407" s="27"/>
      <c r="AO407" s="18"/>
      <c r="AP407" s="21"/>
    </row>
    <row r="408" spans="1:42" ht="15">
      <c r="A408" s="14">
        <v>1478900</v>
      </c>
      <c r="B408" s="12">
        <f t="shared" si="190"/>
        <v>-1478.9</v>
      </c>
      <c r="C408" s="12">
        <f t="shared" si="191"/>
        <v>2.0999999999999091</v>
      </c>
      <c r="D408" s="16">
        <v>0.57250999999999996</v>
      </c>
      <c r="G408" s="23">
        <f t="shared" si="198"/>
        <v>-336.46330681168513</v>
      </c>
      <c r="H408" s="23">
        <f t="shared" si="198"/>
        <v>-335.68994433500416</v>
      </c>
      <c r="I408" s="24">
        <f t="shared" si="203"/>
        <v>1.0712549999999998</v>
      </c>
      <c r="J408" s="24">
        <f t="shared" si="204"/>
        <v>1.0445527777777779</v>
      </c>
      <c r="K408" s="24">
        <f t="shared" si="205"/>
        <v>1.0427029629629629</v>
      </c>
      <c r="L408" s="65">
        <f t="shared" si="184"/>
        <v>-1.8498148148149429E-3</v>
      </c>
      <c r="M408" s="18">
        <f t="shared" si="185"/>
        <v>-2.8552037037036904E-2</v>
      </c>
      <c r="N408" s="21"/>
      <c r="O408" s="36">
        <f t="shared" si="188"/>
        <v>0.99347275099730514</v>
      </c>
      <c r="P408" s="36">
        <f t="shared" si="193"/>
        <v>-1.8</v>
      </c>
      <c r="Q408" s="38"/>
      <c r="R408" s="36"/>
      <c r="S408" s="21"/>
      <c r="U408" s="23">
        <f t="shared" si="194"/>
        <v>-376.6781552350858</v>
      </c>
      <c r="V408" s="23">
        <f t="shared" si="195"/>
        <v>-374.35806780504242</v>
      </c>
      <c r="W408" s="24">
        <f t="shared" si="197"/>
        <v>1.32864</v>
      </c>
      <c r="X408" s="24">
        <f t="shared" si="199"/>
        <v>1.3100933333333333</v>
      </c>
      <c r="Y408" s="24">
        <f t="shared" si="200"/>
        <v>1.2023673333333331</v>
      </c>
      <c r="Z408" s="27">
        <f t="shared" si="201"/>
        <v>-0.10772600000000021</v>
      </c>
      <c r="AA408" s="64">
        <f t="shared" si="202"/>
        <v>-0.12627266666666692</v>
      </c>
      <c r="AC408" s="36">
        <f t="shared" si="189"/>
        <v>0.93118301871346865</v>
      </c>
      <c r="AD408" s="36">
        <f t="shared" si="196"/>
        <v>-2.16</v>
      </c>
      <c r="AE408" s="49"/>
      <c r="AF408" s="36"/>
      <c r="AG408" s="21"/>
      <c r="AI408" s="23"/>
      <c r="AJ408" s="23"/>
      <c r="AK408" s="24"/>
      <c r="AL408" s="24"/>
      <c r="AM408" s="24"/>
      <c r="AN408" s="27"/>
      <c r="AO408" s="18"/>
      <c r="AP408" s="21"/>
    </row>
    <row r="409" spans="1:42" ht="15">
      <c r="A409" s="14">
        <v>1476800</v>
      </c>
      <c r="B409" s="12">
        <f t="shared" si="190"/>
        <v>-1476.8</v>
      </c>
      <c r="C409" s="12">
        <f t="shared" si="191"/>
        <v>2.1000000000001364</v>
      </c>
      <c r="D409" s="16">
        <v>0.88748000000000005</v>
      </c>
      <c r="G409" s="23">
        <f t="shared" si="198"/>
        <v>-334.91658185832307</v>
      </c>
      <c r="H409" s="23">
        <f t="shared" si="198"/>
        <v>-334.1432193816421</v>
      </c>
      <c r="I409" s="24">
        <f t="shared" si="203"/>
        <v>0.98394000000000004</v>
      </c>
      <c r="J409" s="24">
        <f t="shared" si="204"/>
        <v>1.0622572222222222</v>
      </c>
      <c r="K409" s="24">
        <f t="shared" si="205"/>
        <v>1.0572862962962961</v>
      </c>
      <c r="L409" s="65">
        <f t="shared" ref="L409:L472" si="206">K409-J409</f>
        <v>-4.970925925926073E-3</v>
      </c>
      <c r="M409" s="18">
        <f t="shared" ref="M409:M472" si="207">K409-I409</f>
        <v>7.3346296296296076E-2</v>
      </c>
      <c r="N409" s="21"/>
      <c r="O409" s="36">
        <f t="shared" si="188"/>
        <v>0.83436686042184327</v>
      </c>
      <c r="P409" s="36">
        <f t="shared" si="193"/>
        <v>-1.8</v>
      </c>
      <c r="Q409" s="38"/>
      <c r="R409" s="36"/>
      <c r="S409" s="21"/>
      <c r="U409" s="23">
        <f t="shared" si="194"/>
        <v>-372.03798037499962</v>
      </c>
      <c r="V409" s="23">
        <f t="shared" si="195"/>
        <v>-369.71789294495625</v>
      </c>
      <c r="W409" s="24">
        <f t="shared" si="197"/>
        <v>1.3374200000000001</v>
      </c>
      <c r="X409" s="24">
        <f t="shared" si="199"/>
        <v>1.3369933333333333</v>
      </c>
      <c r="Y409" s="24">
        <f t="shared" si="200"/>
        <v>1.2342149999999998</v>
      </c>
      <c r="Z409" s="27">
        <f t="shared" si="201"/>
        <v>-0.10277833333333342</v>
      </c>
      <c r="AA409" s="64">
        <f t="shared" si="202"/>
        <v>-0.10320500000000021</v>
      </c>
      <c r="AC409" s="36">
        <f t="shared" si="189"/>
        <v>0.47899804632450993</v>
      </c>
      <c r="AD409" s="36">
        <f t="shared" si="196"/>
        <v>-2.16</v>
      </c>
      <c r="AE409" s="49"/>
      <c r="AF409" s="36"/>
      <c r="AG409" s="21"/>
      <c r="AI409" s="23"/>
      <c r="AJ409" s="23"/>
      <c r="AK409" s="24"/>
      <c r="AL409" s="24"/>
      <c r="AM409" s="24"/>
      <c r="AN409" s="27"/>
      <c r="AO409" s="18"/>
      <c r="AP409" s="21"/>
    </row>
    <row r="410" spans="1:42" ht="15">
      <c r="A410" s="14">
        <v>1474800</v>
      </c>
      <c r="B410" s="12">
        <f t="shared" si="190"/>
        <v>-1474.8</v>
      </c>
      <c r="C410" s="12">
        <f t="shared" si="191"/>
        <v>2</v>
      </c>
      <c r="D410" s="16">
        <v>0.87224999999999997</v>
      </c>
      <c r="G410" s="23">
        <f t="shared" si="198"/>
        <v>-333.36985690496101</v>
      </c>
      <c r="H410" s="23">
        <f t="shared" si="198"/>
        <v>-332.59649442828004</v>
      </c>
      <c r="I410" s="24">
        <f t="shared" si="203"/>
        <v>1.1315766666666667</v>
      </c>
      <c r="J410" s="24">
        <f t="shared" si="204"/>
        <v>0.95699722222222228</v>
      </c>
      <c r="K410" s="24">
        <f t="shared" si="205"/>
        <v>1.067828148148148</v>
      </c>
      <c r="L410" s="65">
        <f t="shared" si="206"/>
        <v>0.11083092592592569</v>
      </c>
      <c r="M410" s="18">
        <f t="shared" si="207"/>
        <v>-6.3748518518518704E-2</v>
      </c>
      <c r="N410" s="21"/>
      <c r="O410" s="36">
        <f t="shared" si="188"/>
        <v>0.2848514429002425</v>
      </c>
      <c r="P410" s="36">
        <f t="shared" si="193"/>
        <v>-1.8</v>
      </c>
      <c r="Q410" s="38"/>
      <c r="R410" s="36"/>
      <c r="S410" s="21"/>
      <c r="U410" s="23">
        <f t="shared" si="194"/>
        <v>-367.39780551491344</v>
      </c>
      <c r="V410" s="23">
        <f t="shared" si="195"/>
        <v>-365.07771808487007</v>
      </c>
      <c r="W410" s="24">
        <f t="shared" si="197"/>
        <v>1.3449199999999999</v>
      </c>
      <c r="X410" s="24">
        <f t="shared" si="199"/>
        <v>1.2967266666666666</v>
      </c>
      <c r="Y410" s="24">
        <f t="shared" si="200"/>
        <v>1.2836834126984127</v>
      </c>
      <c r="Z410" s="27">
        <f t="shared" si="201"/>
        <v>-1.3043253968253898E-2</v>
      </c>
      <c r="AA410" s="64">
        <f t="shared" si="202"/>
        <v>-6.1236587301587209E-2</v>
      </c>
      <c r="AC410" s="36">
        <f t="shared" si="189"/>
        <v>-0.19731543541000415</v>
      </c>
      <c r="AD410" s="36">
        <f t="shared" si="196"/>
        <v>-2.16</v>
      </c>
      <c r="AE410" s="49"/>
      <c r="AF410" s="36"/>
      <c r="AG410" s="21"/>
      <c r="AI410" s="23"/>
      <c r="AJ410" s="23"/>
      <c r="AK410" s="24"/>
      <c r="AL410" s="24"/>
      <c r="AM410" s="24"/>
      <c r="AN410" s="27"/>
      <c r="AO410" s="18"/>
      <c r="AP410" s="21"/>
    </row>
    <row r="411" spans="1:42" ht="15">
      <c r="A411" s="14">
        <v>1472600</v>
      </c>
      <c r="B411" s="12">
        <f t="shared" si="190"/>
        <v>-1472.6</v>
      </c>
      <c r="C411" s="12">
        <f t="shared" si="191"/>
        <v>2.2000000000000455</v>
      </c>
      <c r="D411" s="16">
        <v>0.73250000000000004</v>
      </c>
      <c r="G411" s="23">
        <f t="shared" si="198"/>
        <v>-331.82313195159895</v>
      </c>
      <c r="H411" s="23">
        <f t="shared" si="198"/>
        <v>-331.04976947491798</v>
      </c>
      <c r="I411" s="24">
        <f t="shared" si="203"/>
        <v>0.75547500000000001</v>
      </c>
      <c r="J411" s="24">
        <f t="shared" si="204"/>
        <v>0.98998166666666665</v>
      </c>
      <c r="K411" s="24">
        <f t="shared" si="205"/>
        <v>1.0452303703703705</v>
      </c>
      <c r="L411" s="65">
        <f t="shared" si="206"/>
        <v>5.5248703703703828E-2</v>
      </c>
      <c r="M411" s="18">
        <f t="shared" si="207"/>
        <v>0.28975537037037047</v>
      </c>
      <c r="N411" s="21"/>
      <c r="O411" s="36">
        <f t="shared" si="188"/>
        <v>-0.39794913052551484</v>
      </c>
      <c r="P411" s="36">
        <f t="shared" si="193"/>
        <v>-1.8</v>
      </c>
      <c r="Q411" s="38"/>
      <c r="R411" s="36"/>
      <c r="S411" s="21"/>
      <c r="U411" s="23">
        <f t="shared" si="194"/>
        <v>-362.75763065482727</v>
      </c>
      <c r="V411" s="23">
        <f t="shared" si="195"/>
        <v>-360.43754322478389</v>
      </c>
      <c r="W411" s="24">
        <f t="shared" si="197"/>
        <v>1.20784</v>
      </c>
      <c r="X411" s="24">
        <f t="shared" si="199"/>
        <v>1.2914700000000001</v>
      </c>
      <c r="Y411" s="24">
        <f t="shared" si="200"/>
        <v>1.2668770634920632</v>
      </c>
      <c r="Z411" s="27">
        <f t="shared" si="201"/>
        <v>-2.4592936507936924E-2</v>
      </c>
      <c r="AA411" s="64">
        <f t="shared" si="202"/>
        <v>5.9037063492063169E-2</v>
      </c>
      <c r="AC411" s="36">
        <f t="shared" si="189"/>
        <v>-0.78130283199936834</v>
      </c>
      <c r="AD411" s="36">
        <f t="shared" si="196"/>
        <v>-2.16</v>
      </c>
      <c r="AE411" s="49"/>
      <c r="AF411" s="36"/>
      <c r="AG411" s="21"/>
      <c r="AI411" s="23"/>
      <c r="AJ411" s="23"/>
      <c r="AK411" s="24"/>
      <c r="AL411" s="24"/>
      <c r="AM411" s="24"/>
      <c r="AN411" s="27"/>
      <c r="AO411" s="18"/>
      <c r="AP411" s="21"/>
    </row>
    <row r="412" spans="1:42" ht="15">
      <c r="A412" s="14">
        <v>1470600</v>
      </c>
      <c r="B412" s="12">
        <f t="shared" si="190"/>
        <v>-1470.6</v>
      </c>
      <c r="C412" s="12">
        <f t="shared" si="191"/>
        <v>2</v>
      </c>
      <c r="D412" s="16">
        <v>0.55278000000000005</v>
      </c>
      <c r="G412" s="23">
        <f t="shared" si="198"/>
        <v>-330.27640699823689</v>
      </c>
      <c r="H412" s="23">
        <f t="shared" si="198"/>
        <v>-329.50304452155592</v>
      </c>
      <c r="I412" s="24">
        <f t="shared" si="203"/>
        <v>1.0828933333333335</v>
      </c>
      <c r="J412" s="24">
        <f t="shared" si="204"/>
        <v>0.99118944444444457</v>
      </c>
      <c r="K412" s="24">
        <f t="shared" si="205"/>
        <v>1.0639048148148149</v>
      </c>
      <c r="L412" s="65">
        <f t="shared" si="206"/>
        <v>7.2715370370370347E-2</v>
      </c>
      <c r="M412" s="18">
        <f t="shared" si="207"/>
        <v>-1.8988518518518571E-2</v>
      </c>
      <c r="N412" s="21"/>
      <c r="O412" s="36">
        <f t="shared" si="188"/>
        <v>-0.89454488306646196</v>
      </c>
      <c r="P412" s="36">
        <f t="shared" si="193"/>
        <v>-1.8</v>
      </c>
      <c r="Q412" s="38"/>
      <c r="R412" s="36"/>
      <c r="S412" s="21"/>
      <c r="U412" s="23">
        <f t="shared" si="194"/>
        <v>-358.11745579474109</v>
      </c>
      <c r="V412" s="23">
        <f t="shared" si="195"/>
        <v>-355.79736836469772</v>
      </c>
      <c r="W412" s="24">
        <f t="shared" si="197"/>
        <v>1.32165</v>
      </c>
      <c r="X412" s="24">
        <f t="shared" si="199"/>
        <v>1.2659716666666665</v>
      </c>
      <c r="Y412" s="24">
        <f t="shared" si="200"/>
        <v>1.2520907142857141</v>
      </c>
      <c r="Z412" s="27">
        <f t="shared" si="201"/>
        <v>-1.3880952380952438E-2</v>
      </c>
      <c r="AA412" s="64">
        <f t="shared" si="202"/>
        <v>-6.9559285714285934E-2</v>
      </c>
      <c r="AC412" s="36">
        <f t="shared" si="189"/>
        <v>-0.99970995028246956</v>
      </c>
      <c r="AD412" s="36">
        <f t="shared" si="196"/>
        <v>-2.16</v>
      </c>
      <c r="AE412" s="49"/>
      <c r="AF412" s="36"/>
      <c r="AG412" s="21"/>
      <c r="AI412" s="23"/>
      <c r="AJ412" s="23"/>
      <c r="AK412" s="24"/>
      <c r="AL412" s="24"/>
      <c r="AM412" s="24"/>
      <c r="AN412" s="27"/>
      <c r="AO412" s="18"/>
      <c r="AP412" s="21"/>
    </row>
    <row r="413" spans="1:42" ht="15">
      <c r="A413" s="14">
        <v>1468400</v>
      </c>
      <c r="B413" s="12">
        <f t="shared" si="190"/>
        <v>-1468.4</v>
      </c>
      <c r="C413" s="12">
        <f t="shared" si="191"/>
        <v>2.1999999999998181</v>
      </c>
      <c r="D413" s="16">
        <v>0.56188000000000005</v>
      </c>
      <c r="G413" s="23">
        <f t="shared" si="198"/>
        <v>-328.72968204487483</v>
      </c>
      <c r="H413" s="23">
        <f t="shared" si="198"/>
        <v>-327.95631956819386</v>
      </c>
      <c r="I413" s="24">
        <f t="shared" si="203"/>
        <v>1.1352</v>
      </c>
      <c r="J413" s="24">
        <f t="shared" si="204"/>
        <v>1.1065644444444445</v>
      </c>
      <c r="K413" s="24">
        <f t="shared" si="205"/>
        <v>1.0679209259259261</v>
      </c>
      <c r="L413" s="65">
        <f t="shared" si="206"/>
        <v>-3.8643518518518327E-2</v>
      </c>
      <c r="M413" s="18">
        <f t="shared" si="207"/>
        <v>-6.7279074074073852E-2</v>
      </c>
      <c r="N413" s="21"/>
      <c r="O413" s="36">
        <f t="shared" si="188"/>
        <v>-0.97257314306162812</v>
      </c>
      <c r="P413" s="36">
        <f t="shared" si="193"/>
        <v>-1.8</v>
      </c>
      <c r="Q413" s="38"/>
      <c r="R413" s="36"/>
      <c r="S413" s="21"/>
      <c r="U413" s="23">
        <f t="shared" si="194"/>
        <v>-353.47728093465491</v>
      </c>
      <c r="V413" s="23">
        <f t="shared" si="195"/>
        <v>-351.15719350461154</v>
      </c>
      <c r="W413" s="24">
        <f t="shared" si="197"/>
        <v>1.2684249999999999</v>
      </c>
      <c r="X413" s="24">
        <f t="shared" si="199"/>
        <v>1.3151535714285714</v>
      </c>
      <c r="Y413" s="24">
        <f t="shared" si="200"/>
        <v>1.2135681746031746</v>
      </c>
      <c r="Z413" s="27">
        <f t="shared" si="201"/>
        <v>-0.1015853968253968</v>
      </c>
      <c r="AA413" s="64">
        <f t="shared" si="202"/>
        <v>-5.4856825396825348E-2</v>
      </c>
      <c r="AC413" s="36">
        <f t="shared" si="189"/>
        <v>-0.75034167228989956</v>
      </c>
      <c r="AD413" s="36">
        <f t="shared" si="196"/>
        <v>-2.16</v>
      </c>
      <c r="AE413" s="49"/>
      <c r="AF413" s="36"/>
      <c r="AG413" s="21"/>
      <c r="AI413" s="23"/>
      <c r="AJ413" s="23"/>
      <c r="AK413" s="24"/>
      <c r="AL413" s="24"/>
      <c r="AM413" s="24"/>
      <c r="AN413" s="27"/>
      <c r="AO413" s="18"/>
      <c r="AP413" s="21"/>
    </row>
    <row r="414" spans="1:42" ht="15">
      <c r="A414" s="14">
        <v>1466400</v>
      </c>
      <c r="B414" s="12">
        <f t="shared" si="190"/>
        <v>-1466.4</v>
      </c>
      <c r="C414" s="12">
        <f t="shared" si="191"/>
        <v>2</v>
      </c>
      <c r="D414" s="16">
        <v>0.73878999999999995</v>
      </c>
      <c r="G414" s="23">
        <f t="shared" si="198"/>
        <v>-327.18295709151278</v>
      </c>
      <c r="H414" s="23">
        <f t="shared" si="198"/>
        <v>-326.4095946148318</v>
      </c>
      <c r="I414" s="24">
        <f t="shared" si="203"/>
        <v>1.1015999999999999</v>
      </c>
      <c r="J414" s="24">
        <f t="shared" si="204"/>
        <v>1.1011566666666666</v>
      </c>
      <c r="K414" s="24">
        <f t="shared" si="205"/>
        <v>1.0716775925925925</v>
      </c>
      <c r="L414" s="65">
        <f t="shared" si="206"/>
        <v>-2.9479074074074019E-2</v>
      </c>
      <c r="M414" s="18">
        <f t="shared" si="207"/>
        <v>-2.992240740740737E-2</v>
      </c>
      <c r="N414" s="21"/>
      <c r="O414" s="36">
        <f t="shared" si="188"/>
        <v>-0.5955236204717822</v>
      </c>
      <c r="P414" s="36">
        <f t="shared" si="193"/>
        <v>-1.8</v>
      </c>
      <c r="Q414" s="38"/>
      <c r="R414" s="36"/>
      <c r="S414" s="21"/>
      <c r="U414" s="23">
        <f t="shared" si="194"/>
        <v>-348.83710607456874</v>
      </c>
      <c r="V414" s="23">
        <f t="shared" si="195"/>
        <v>-346.51701864452536</v>
      </c>
      <c r="W414" s="24">
        <f t="shared" si="197"/>
        <v>1.355385714285714</v>
      </c>
      <c r="X414" s="24">
        <f t="shared" si="199"/>
        <v>1.1990678571428568</v>
      </c>
      <c r="Y414" s="24">
        <f t="shared" si="200"/>
        <v>1.1875418253968253</v>
      </c>
      <c r="Z414" s="27">
        <f t="shared" si="201"/>
        <v>-1.1526031746031506E-2</v>
      </c>
      <c r="AA414" s="64">
        <f t="shared" si="202"/>
        <v>-0.16784388888888868</v>
      </c>
      <c r="AC414" s="36">
        <f t="shared" si="189"/>
        <v>-0.14988018671408185</v>
      </c>
      <c r="AD414" s="36">
        <f t="shared" si="196"/>
        <v>-2.16</v>
      </c>
      <c r="AE414" s="49"/>
      <c r="AF414" s="36"/>
      <c r="AG414" s="21"/>
      <c r="AI414" s="23"/>
      <c r="AJ414" s="23"/>
      <c r="AK414" s="24"/>
      <c r="AL414" s="24"/>
      <c r="AM414" s="24"/>
      <c r="AN414" s="27"/>
      <c r="AO414" s="18"/>
      <c r="AP414" s="21"/>
    </row>
    <row r="415" spans="1:42" ht="15">
      <c r="A415" s="14">
        <v>1464300</v>
      </c>
      <c r="B415" s="12">
        <f t="shared" si="190"/>
        <v>-1464.3</v>
      </c>
      <c r="C415" s="12">
        <f t="shared" si="191"/>
        <v>2.1000000000001364</v>
      </c>
      <c r="D415" s="16">
        <v>0.71636999999999995</v>
      </c>
      <c r="G415" s="23">
        <f t="shared" si="198"/>
        <v>-325.63623213815072</v>
      </c>
      <c r="H415" s="23">
        <f t="shared" si="198"/>
        <v>-324.86286966146974</v>
      </c>
      <c r="I415" s="24">
        <f t="shared" si="203"/>
        <v>1.06667</v>
      </c>
      <c r="J415" s="24">
        <f t="shared" si="204"/>
        <v>1.1382677777777777</v>
      </c>
      <c r="K415" s="24">
        <f t="shared" si="205"/>
        <v>1.0354762962962962</v>
      </c>
      <c r="L415" s="65">
        <f t="shared" si="206"/>
        <v>-0.10279148148148143</v>
      </c>
      <c r="M415" s="18">
        <f t="shared" si="207"/>
        <v>-3.1193703703703779E-2</v>
      </c>
      <c r="N415" s="21"/>
      <c r="O415" s="36">
        <f t="shared" si="188"/>
        <v>6.0178022644636855E-2</v>
      </c>
      <c r="P415" s="36">
        <f t="shared" si="193"/>
        <v>-1.8</v>
      </c>
      <c r="Q415" s="38"/>
      <c r="R415" s="36"/>
      <c r="S415" s="21"/>
      <c r="U415" s="23">
        <f t="shared" si="194"/>
        <v>-344.19693121448256</v>
      </c>
      <c r="V415" s="23">
        <f t="shared" si="195"/>
        <v>-341.87684378443919</v>
      </c>
      <c r="W415" s="24">
        <f t="shared" si="197"/>
        <v>0.97339285714285695</v>
      </c>
      <c r="X415" s="24">
        <f t="shared" si="199"/>
        <v>1.1533071428571426</v>
      </c>
      <c r="Y415" s="24">
        <f t="shared" si="200"/>
        <v>1.1664830952380951</v>
      </c>
      <c r="Z415" s="27">
        <f t="shared" si="201"/>
        <v>1.3175952380952483E-2</v>
      </c>
      <c r="AA415" s="64">
        <f t="shared" si="202"/>
        <v>0.19309023809523818</v>
      </c>
      <c r="AC415" s="36">
        <f t="shared" si="189"/>
        <v>0.52071190395799227</v>
      </c>
      <c r="AD415" s="36">
        <f t="shared" si="196"/>
        <v>-2.16</v>
      </c>
      <c r="AE415" s="49"/>
      <c r="AF415" s="36"/>
      <c r="AG415" s="21"/>
      <c r="AI415" s="23"/>
      <c r="AJ415" s="23"/>
      <c r="AK415" s="24"/>
      <c r="AL415" s="24"/>
      <c r="AM415" s="24"/>
      <c r="AN415" s="27"/>
      <c r="AO415" s="18"/>
      <c r="AP415" s="21"/>
    </row>
    <row r="416" spans="1:42" ht="15">
      <c r="A416" s="14">
        <v>1462200</v>
      </c>
      <c r="B416" s="12">
        <f t="shared" si="190"/>
        <v>-1462.2</v>
      </c>
      <c r="C416" s="12">
        <f t="shared" si="191"/>
        <v>2.0999999999999091</v>
      </c>
      <c r="D416" s="16">
        <v>0.84103000000000006</v>
      </c>
      <c r="G416" s="23">
        <f t="shared" si="198"/>
        <v>-324.08950718478866</v>
      </c>
      <c r="H416" s="23">
        <f t="shared" si="198"/>
        <v>-323.31614470810769</v>
      </c>
      <c r="I416" s="24">
        <f t="shared" si="203"/>
        <v>1.2465333333333333</v>
      </c>
      <c r="J416" s="24">
        <f t="shared" si="204"/>
        <v>1.140201111111111</v>
      </c>
      <c r="K416" s="24">
        <f t="shared" si="205"/>
        <v>1.0445387037037035</v>
      </c>
      <c r="L416" s="65">
        <f t="shared" si="206"/>
        <v>-9.5662407407407501E-2</v>
      </c>
      <c r="M416" s="18">
        <f t="shared" si="207"/>
        <v>-0.20199462962962977</v>
      </c>
      <c r="N416" s="21"/>
      <c r="O416" s="36">
        <f t="shared" si="188"/>
        <v>0.68772170016140532</v>
      </c>
      <c r="P416" s="36">
        <f t="shared" si="193"/>
        <v>-1.8</v>
      </c>
      <c r="Q416" s="38"/>
      <c r="R416" s="36"/>
      <c r="S416" s="21"/>
      <c r="U416" s="23">
        <f t="shared" si="194"/>
        <v>-339.55675635439638</v>
      </c>
      <c r="V416" s="23">
        <f t="shared" si="195"/>
        <v>-337.23666892435301</v>
      </c>
      <c r="W416" s="24">
        <f t="shared" si="197"/>
        <v>1.1311428571428572</v>
      </c>
      <c r="X416" s="24">
        <f t="shared" si="199"/>
        <v>1.0288242857142857</v>
      </c>
      <c r="Y416" s="24">
        <f t="shared" si="200"/>
        <v>1.1300269047619045</v>
      </c>
      <c r="Z416" s="27">
        <f t="shared" si="201"/>
        <v>0.10120261904761874</v>
      </c>
      <c r="AA416" s="64">
        <f t="shared" si="202"/>
        <v>-1.115952380952745E-3</v>
      </c>
      <c r="AC416" s="36">
        <f t="shared" si="189"/>
        <v>0.94765710769991429</v>
      </c>
      <c r="AD416" s="36">
        <f t="shared" si="196"/>
        <v>-2.16</v>
      </c>
      <c r="AE416" s="49"/>
      <c r="AF416" s="36"/>
      <c r="AG416" s="21"/>
      <c r="AI416" s="23"/>
      <c r="AJ416" s="23"/>
      <c r="AK416" s="24"/>
      <c r="AL416" s="24"/>
      <c r="AM416" s="24"/>
      <c r="AN416" s="27"/>
      <c r="AO416" s="18"/>
      <c r="AP416" s="21"/>
    </row>
    <row r="417" spans="1:42" ht="15">
      <c r="A417" s="14">
        <v>1460100</v>
      </c>
      <c r="B417" s="12">
        <f t="shared" si="190"/>
        <v>-1460.1</v>
      </c>
      <c r="C417" s="12">
        <f t="shared" si="191"/>
        <v>2.1000000000001364</v>
      </c>
      <c r="D417" s="16">
        <v>1.0664</v>
      </c>
      <c r="G417" s="23">
        <f t="shared" si="198"/>
        <v>-322.5427822314266</v>
      </c>
      <c r="H417" s="23">
        <f t="shared" si="198"/>
        <v>-321.76941975474563</v>
      </c>
      <c r="I417" s="24">
        <f t="shared" si="203"/>
        <v>1.1073999999999999</v>
      </c>
      <c r="J417" s="24">
        <f t="shared" si="204"/>
        <v>1.1238944444444443</v>
      </c>
      <c r="K417" s="24">
        <f t="shared" si="205"/>
        <v>1.0152999999999999</v>
      </c>
      <c r="L417" s="65">
        <f t="shared" si="206"/>
        <v>-0.10859444444444444</v>
      </c>
      <c r="M417" s="18">
        <f t="shared" si="207"/>
        <v>-9.2100000000000071E-2</v>
      </c>
      <c r="N417" s="21"/>
      <c r="O417" s="36">
        <f t="shared" si="188"/>
        <v>0.99347275099730914</v>
      </c>
      <c r="P417" s="36">
        <f t="shared" si="193"/>
        <v>-1.8</v>
      </c>
      <c r="Q417" s="38"/>
      <c r="R417" s="36"/>
      <c r="S417" s="21"/>
      <c r="U417" s="23">
        <f t="shared" si="194"/>
        <v>-334.91658149431021</v>
      </c>
      <c r="V417" s="23">
        <f t="shared" si="195"/>
        <v>-332.59649406426684</v>
      </c>
      <c r="W417" s="24">
        <f t="shared" si="197"/>
        <v>0.98193714285714295</v>
      </c>
      <c r="X417" s="24">
        <f t="shared" si="199"/>
        <v>1.0720876190476192</v>
      </c>
      <c r="Y417" s="24">
        <f t="shared" si="200"/>
        <v>1.1128111904761906</v>
      </c>
      <c r="Z417" s="27">
        <f t="shared" si="201"/>
        <v>4.0723571428571415E-2</v>
      </c>
      <c r="AA417" s="64">
        <f t="shared" si="202"/>
        <v>0.13087404761904764</v>
      </c>
      <c r="AC417" s="36">
        <f t="shared" si="189"/>
        <v>0.93118301871345066</v>
      </c>
      <c r="AD417" s="36">
        <f t="shared" si="196"/>
        <v>-2.16</v>
      </c>
      <c r="AE417" s="49"/>
      <c r="AF417" s="36"/>
      <c r="AG417" s="21"/>
      <c r="AI417" s="23"/>
      <c r="AJ417" s="23"/>
      <c r="AK417" s="24"/>
      <c r="AL417" s="24"/>
      <c r="AM417" s="24"/>
      <c r="AN417" s="27"/>
      <c r="AO417" s="18"/>
      <c r="AP417" s="21"/>
    </row>
    <row r="418" spans="1:42" ht="15">
      <c r="A418" s="14">
        <v>1458100</v>
      </c>
      <c r="B418" s="12">
        <f t="shared" si="190"/>
        <v>-1458.1</v>
      </c>
      <c r="C418" s="12">
        <f t="shared" si="191"/>
        <v>2</v>
      </c>
      <c r="D418" s="16">
        <v>0.63854999999999995</v>
      </c>
      <c r="G418" s="23">
        <f t="shared" si="198"/>
        <v>-320.99605727806454</v>
      </c>
      <c r="H418" s="23">
        <f t="shared" si="198"/>
        <v>-320.22269480138357</v>
      </c>
      <c r="I418" s="24">
        <f t="shared" si="203"/>
        <v>1.0177499999999999</v>
      </c>
      <c r="J418" s="24">
        <f t="shared" si="204"/>
        <v>0.97697166666666657</v>
      </c>
      <c r="K418" s="24">
        <f t="shared" si="205"/>
        <v>1.0694388888888888</v>
      </c>
      <c r="L418" s="65">
        <f t="shared" si="206"/>
        <v>9.2467222222222256E-2</v>
      </c>
      <c r="M418" s="18">
        <f t="shared" si="207"/>
        <v>5.1688888888888895E-2</v>
      </c>
      <c r="N418" s="21"/>
      <c r="O418" s="36">
        <f t="shared" si="188"/>
        <v>0.83436686042180819</v>
      </c>
      <c r="P418" s="36">
        <f t="shared" si="193"/>
        <v>-1.8</v>
      </c>
      <c r="Q418" s="38"/>
      <c r="R418" s="36"/>
      <c r="S418" s="21"/>
      <c r="U418" s="23">
        <f t="shared" si="194"/>
        <v>-330.27640663422403</v>
      </c>
      <c r="V418" s="23">
        <f t="shared" si="195"/>
        <v>-327.95631920418066</v>
      </c>
      <c r="W418" s="24">
        <f t="shared" si="197"/>
        <v>1.1031828571428572</v>
      </c>
      <c r="X418" s="24">
        <f t="shared" si="199"/>
        <v>1.0801704761904762</v>
      </c>
      <c r="Y418" s="24">
        <f t="shared" si="200"/>
        <v>1.0502750793650795</v>
      </c>
      <c r="Z418" s="27">
        <f t="shared" si="201"/>
        <v>-2.9895396825396769E-2</v>
      </c>
      <c r="AA418" s="64">
        <f t="shared" si="202"/>
        <v>-5.2907777777777776E-2</v>
      </c>
      <c r="AC418" s="36">
        <f t="shared" si="189"/>
        <v>0.47899804632447274</v>
      </c>
      <c r="AD418" s="36">
        <f t="shared" si="196"/>
        <v>-2.16</v>
      </c>
      <c r="AE418" s="49"/>
      <c r="AF418" s="36"/>
      <c r="AG418" s="21"/>
      <c r="AI418" s="23"/>
      <c r="AJ418" s="23"/>
      <c r="AK418" s="24"/>
      <c r="AL418" s="24"/>
      <c r="AM418" s="24"/>
      <c r="AN418" s="27"/>
      <c r="AO418" s="18"/>
      <c r="AP418" s="21"/>
    </row>
    <row r="419" spans="1:42" ht="15">
      <c r="A419" s="14">
        <v>1455900</v>
      </c>
      <c r="B419" s="12">
        <f t="shared" si="190"/>
        <v>-1455.9</v>
      </c>
      <c r="C419" s="12">
        <f t="shared" si="191"/>
        <v>2.1999999999998181</v>
      </c>
      <c r="D419" s="16">
        <v>1.3563000000000001</v>
      </c>
      <c r="G419" s="23">
        <f t="shared" si="198"/>
        <v>-319.44933232470248</v>
      </c>
      <c r="H419" s="23">
        <f t="shared" si="198"/>
        <v>-318.67596984802151</v>
      </c>
      <c r="I419" s="24">
        <f t="shared" si="203"/>
        <v>0.80576499999999995</v>
      </c>
      <c r="J419" s="24">
        <f t="shared" si="204"/>
        <v>0.88685055555555559</v>
      </c>
      <c r="K419" s="24">
        <f t="shared" si="205"/>
        <v>1.0686155555555557</v>
      </c>
      <c r="L419" s="65">
        <f t="shared" si="206"/>
        <v>0.18176500000000007</v>
      </c>
      <c r="M419" s="18">
        <f t="shared" si="207"/>
        <v>0.2628505555555557</v>
      </c>
      <c r="N419" s="21"/>
      <c r="O419" s="36">
        <f t="shared" si="188"/>
        <v>0.2848514429002087</v>
      </c>
      <c r="P419" s="36">
        <f t="shared" si="193"/>
        <v>-1.8</v>
      </c>
      <c r="U419" s="23">
        <f t="shared" si="194"/>
        <v>-325.63623177413785</v>
      </c>
      <c r="V419" s="23">
        <f t="shared" si="195"/>
        <v>-323.31614434409448</v>
      </c>
      <c r="W419" s="24">
        <f t="shared" si="197"/>
        <v>1.1553914285714286</v>
      </c>
      <c r="X419" s="24">
        <f t="shared" si="199"/>
        <v>1.0461028571428572</v>
      </c>
      <c r="Y419" s="24">
        <f t="shared" si="200"/>
        <v>0.95801873015873029</v>
      </c>
      <c r="Z419" s="27">
        <f t="shared" si="201"/>
        <v>-8.8084126984126931E-2</v>
      </c>
      <c r="AA419" s="64">
        <f t="shared" si="202"/>
        <v>-0.19737269841269833</v>
      </c>
      <c r="AC419" s="36">
        <f t="shared" si="189"/>
        <v>-0.19731543541004573</v>
      </c>
      <c r="AD419" s="36">
        <f t="shared" si="196"/>
        <v>-2.16</v>
      </c>
      <c r="AE419" s="49"/>
      <c r="AF419" s="36"/>
      <c r="AG419" s="21"/>
      <c r="AI419" s="23"/>
      <c r="AJ419" s="23"/>
      <c r="AK419" s="24"/>
      <c r="AL419" s="24"/>
      <c r="AM419" s="24"/>
      <c r="AN419" s="27"/>
      <c r="AO419" s="18"/>
      <c r="AP419" s="21"/>
    </row>
    <row r="420" spans="1:42" ht="15">
      <c r="A420" s="14">
        <v>1454200</v>
      </c>
      <c r="B420" s="12">
        <f t="shared" si="190"/>
        <v>-1454.2</v>
      </c>
      <c r="C420" s="12">
        <f t="shared" si="191"/>
        <v>1.7000000000000455</v>
      </c>
      <c r="D420" s="16">
        <v>0.88236999999999999</v>
      </c>
      <c r="G420" s="23">
        <f t="shared" ref="G420:H435" si="208">G419 + 1.54672495336205</f>
        <v>-317.90260737134042</v>
      </c>
      <c r="H420" s="23">
        <f t="shared" si="208"/>
        <v>-317.12924489465945</v>
      </c>
      <c r="I420" s="24">
        <f t="shared" si="203"/>
        <v>0.83703666666666665</v>
      </c>
      <c r="J420" s="24">
        <f t="shared" si="204"/>
        <v>0.82084888888888885</v>
      </c>
      <c r="K420" s="24">
        <f t="shared" si="205"/>
        <v>1.040407222222222</v>
      </c>
      <c r="L420" s="65">
        <f t="shared" si="206"/>
        <v>0.21955833333333319</v>
      </c>
      <c r="M420" s="18">
        <f t="shared" si="207"/>
        <v>0.20337055555555539</v>
      </c>
      <c r="N420" s="21"/>
      <c r="O420" s="36">
        <f t="shared" si="188"/>
        <v>-0.39794913052557329</v>
      </c>
      <c r="P420" s="36">
        <f t="shared" si="193"/>
        <v>-1.8</v>
      </c>
      <c r="U420" s="23">
        <f t="shared" si="194"/>
        <v>-320.99605691405168</v>
      </c>
      <c r="V420" s="23">
        <f t="shared" si="195"/>
        <v>-318.67596948400831</v>
      </c>
      <c r="W420" s="24">
        <f t="shared" si="197"/>
        <v>0.8797342857142858</v>
      </c>
      <c r="X420" s="24">
        <f t="shared" si="199"/>
        <v>1.0672780952380954</v>
      </c>
      <c r="Y420" s="24">
        <f t="shared" si="200"/>
        <v>0.91177619047619052</v>
      </c>
      <c r="Z420" s="27">
        <f t="shared" si="201"/>
        <v>-0.15550190476190484</v>
      </c>
      <c r="AA420" s="64">
        <f t="shared" si="202"/>
        <v>3.2041904761904716E-2</v>
      </c>
      <c r="AC420" s="36">
        <f t="shared" si="189"/>
        <v>-0.78130283199939476</v>
      </c>
      <c r="AD420" s="36">
        <f t="shared" si="196"/>
        <v>-2.16</v>
      </c>
      <c r="AE420" s="49"/>
      <c r="AF420" s="36"/>
      <c r="AG420" s="21"/>
      <c r="AI420" s="23"/>
      <c r="AJ420" s="23"/>
      <c r="AK420" s="24"/>
      <c r="AL420" s="24"/>
      <c r="AM420" s="24"/>
      <c r="AN420" s="27"/>
      <c r="AO420" s="18"/>
      <c r="AP420" s="21"/>
    </row>
    <row r="421" spans="1:42" ht="15">
      <c r="A421" s="14">
        <v>1452300</v>
      </c>
      <c r="B421" s="12">
        <f t="shared" si="190"/>
        <v>-1452.3</v>
      </c>
      <c r="C421" s="12">
        <f t="shared" si="191"/>
        <v>1.9000000000000909</v>
      </c>
      <c r="D421" s="16">
        <v>1.0247999999999999</v>
      </c>
      <c r="G421" s="23">
        <f t="shared" si="208"/>
        <v>-316.35588241797836</v>
      </c>
      <c r="H421" s="23">
        <f t="shared" si="208"/>
        <v>-315.58251994129739</v>
      </c>
      <c r="I421" s="24">
        <f t="shared" si="203"/>
        <v>0.81974499999999995</v>
      </c>
      <c r="J421" s="24">
        <f t="shared" si="204"/>
        <v>1.0930772222222223</v>
      </c>
      <c r="K421" s="24">
        <f t="shared" si="205"/>
        <v>0.99093796296296288</v>
      </c>
      <c r="L421" s="65">
        <f t="shared" si="206"/>
        <v>-0.10213925925925937</v>
      </c>
      <c r="M421" s="18">
        <f t="shared" si="207"/>
        <v>0.17119296296296294</v>
      </c>
      <c r="N421" s="21"/>
      <c r="O421" s="36">
        <f t="shared" si="188"/>
        <v>-0.89454488306649038</v>
      </c>
      <c r="P421" s="36">
        <f t="shared" si="193"/>
        <v>-1.8</v>
      </c>
      <c r="U421" s="23">
        <f t="shared" si="194"/>
        <v>-316.3558820539655</v>
      </c>
      <c r="V421" s="23">
        <f t="shared" si="195"/>
        <v>-314.03579462392213</v>
      </c>
      <c r="W421" s="24">
        <f t="shared" si="197"/>
        <v>1.1667085714285714</v>
      </c>
      <c r="X421" s="24">
        <f t="shared" si="199"/>
        <v>0.91734761904761897</v>
      </c>
      <c r="Y421" s="24">
        <f t="shared" si="200"/>
        <v>0.85402222222222213</v>
      </c>
      <c r="Z421" s="27">
        <f t="shared" si="201"/>
        <v>-6.332539682539684E-2</v>
      </c>
      <c r="AA421" s="64">
        <f t="shared" si="202"/>
        <v>-0.3126863492063493</v>
      </c>
      <c r="AC421" s="36">
        <f t="shared" si="189"/>
        <v>-0.99970995028246856</v>
      </c>
      <c r="AD421" s="36">
        <f t="shared" si="196"/>
        <v>-2.16</v>
      </c>
      <c r="AE421" s="49"/>
      <c r="AF421" s="36"/>
      <c r="AG421" s="21"/>
      <c r="AI421" s="23"/>
      <c r="AJ421" s="23"/>
      <c r="AK421" s="24"/>
      <c r="AL421" s="24"/>
      <c r="AM421" s="24"/>
      <c r="AN421" s="27"/>
      <c r="AO421" s="18"/>
      <c r="AP421" s="21"/>
    </row>
    <row r="422" spans="1:42" ht="15">
      <c r="A422" s="14">
        <v>1450600</v>
      </c>
      <c r="B422" s="12">
        <f t="shared" si="190"/>
        <v>-1450.6</v>
      </c>
      <c r="C422" s="12">
        <f t="shared" si="191"/>
        <v>1.7000000000000455</v>
      </c>
      <c r="D422" s="16">
        <v>0.98738000000000004</v>
      </c>
      <c r="G422" s="23">
        <f t="shared" si="208"/>
        <v>-314.80915746461631</v>
      </c>
      <c r="H422" s="23">
        <f t="shared" si="208"/>
        <v>-314.03579498793533</v>
      </c>
      <c r="I422" s="24">
        <f t="shared" si="203"/>
        <v>1.6224499999999999</v>
      </c>
      <c r="J422" s="24">
        <f t="shared" si="204"/>
        <v>1.178795</v>
      </c>
      <c r="K422" s="24">
        <f t="shared" si="205"/>
        <v>0.93126351851851852</v>
      </c>
      <c r="L422" s="65">
        <f t="shared" si="206"/>
        <v>-0.24753148148148152</v>
      </c>
      <c r="M422" s="18">
        <f t="shared" si="207"/>
        <v>-0.69118648148148143</v>
      </c>
      <c r="N422" s="21"/>
      <c r="O422" s="36">
        <f t="shared" si="188"/>
        <v>-0.9725731430616199</v>
      </c>
      <c r="P422" s="36">
        <f t="shared" si="193"/>
        <v>-1.8</v>
      </c>
      <c r="U422" s="23">
        <f t="shared" si="194"/>
        <v>-311.71570719387933</v>
      </c>
      <c r="V422" s="23">
        <f t="shared" si="195"/>
        <v>-309.39561976383595</v>
      </c>
      <c r="W422" s="24">
        <f t="shared" si="197"/>
        <v>0.70559999999999989</v>
      </c>
      <c r="X422" s="24">
        <f t="shared" si="199"/>
        <v>0.79912904761904757</v>
      </c>
      <c r="Y422" s="24">
        <f t="shared" si="200"/>
        <v>0.86720063492063482</v>
      </c>
      <c r="Z422" s="27">
        <f t="shared" si="201"/>
        <v>6.8071587301587244E-2</v>
      </c>
      <c r="AA422" s="64">
        <f t="shared" si="202"/>
        <v>0.16160063492063492</v>
      </c>
      <c r="AC422" s="36">
        <f t="shared" si="189"/>
        <v>-0.75034167228986681</v>
      </c>
      <c r="AD422" s="36">
        <f t="shared" si="196"/>
        <v>-2.16</v>
      </c>
      <c r="AE422" s="49"/>
      <c r="AF422" s="36"/>
      <c r="AG422" s="21"/>
      <c r="AI422" s="23"/>
      <c r="AJ422" s="23"/>
      <c r="AK422" s="24"/>
      <c r="AL422" s="24"/>
      <c r="AM422" s="24"/>
      <c r="AN422" s="27"/>
      <c r="AO422" s="18"/>
      <c r="AP422" s="21"/>
    </row>
    <row r="423" spans="1:42" ht="15">
      <c r="A423" s="14">
        <v>1448800</v>
      </c>
      <c r="B423" s="12">
        <f t="shared" si="190"/>
        <v>-1448.8</v>
      </c>
      <c r="C423" s="12">
        <f t="shared" si="191"/>
        <v>1.7999999999999545</v>
      </c>
      <c r="D423" s="16">
        <v>1.1133999999999999</v>
      </c>
      <c r="G423" s="23">
        <f t="shared" si="208"/>
        <v>-313.26243251125425</v>
      </c>
      <c r="H423" s="23">
        <f t="shared" si="208"/>
        <v>-312.48907003457327</v>
      </c>
      <c r="I423" s="24">
        <f t="shared" si="203"/>
        <v>1.09419</v>
      </c>
      <c r="J423" s="24">
        <f t="shared" si="204"/>
        <v>1.1764783333333333</v>
      </c>
      <c r="K423" s="24">
        <f t="shared" si="205"/>
        <v>0.88077685185185184</v>
      </c>
      <c r="L423" s="65">
        <f t="shared" si="206"/>
        <v>-0.29570148148148145</v>
      </c>
      <c r="M423" s="18">
        <f t="shared" si="207"/>
        <v>-0.21341314814814816</v>
      </c>
      <c r="N423" s="21"/>
      <c r="O423" s="36">
        <f t="shared" si="188"/>
        <v>-0.59552362047173102</v>
      </c>
      <c r="P423" s="36">
        <f t="shared" si="193"/>
        <v>-1.8</v>
      </c>
      <c r="U423" s="23">
        <f t="shared" si="194"/>
        <v>-307.07553233379315</v>
      </c>
      <c r="V423" s="23">
        <f t="shared" si="195"/>
        <v>-304.75544490374978</v>
      </c>
      <c r="W423" s="24">
        <f t="shared" si="197"/>
        <v>0.52507857142857139</v>
      </c>
      <c r="X423" s="24">
        <f t="shared" si="199"/>
        <v>0.59596285714285713</v>
      </c>
      <c r="Y423" s="24">
        <f t="shared" si="200"/>
        <v>0.84994587301587299</v>
      </c>
      <c r="Z423" s="27">
        <f t="shared" si="201"/>
        <v>0.25398301587301586</v>
      </c>
      <c r="AA423" s="64">
        <f t="shared" si="202"/>
        <v>0.32486730158730159</v>
      </c>
      <c r="AC423" s="36">
        <f t="shared" si="189"/>
        <v>-0.14988018671403994</v>
      </c>
      <c r="AD423" s="36">
        <f t="shared" si="196"/>
        <v>-2.16</v>
      </c>
      <c r="AE423" s="49"/>
      <c r="AF423" s="36"/>
      <c r="AG423" s="21"/>
      <c r="AI423" s="23"/>
      <c r="AJ423" s="23"/>
      <c r="AK423" s="24"/>
      <c r="AL423" s="24"/>
      <c r="AM423" s="24"/>
      <c r="AN423" s="27"/>
      <c r="AO423" s="18"/>
      <c r="AP423" s="21"/>
    </row>
    <row r="424" spans="1:42" ht="15">
      <c r="A424" s="14">
        <v>1447000</v>
      </c>
      <c r="B424" s="12">
        <f t="shared" si="190"/>
        <v>-1447</v>
      </c>
      <c r="C424" s="12">
        <f t="shared" si="191"/>
        <v>1.7999999999999545</v>
      </c>
      <c r="D424" s="16">
        <v>1.0938000000000001</v>
      </c>
      <c r="G424" s="23">
        <f t="shared" si="208"/>
        <v>-311.71570755789219</v>
      </c>
      <c r="H424" s="23">
        <f t="shared" si="208"/>
        <v>-310.94234508121122</v>
      </c>
      <c r="I424" s="24">
        <f t="shared" si="203"/>
        <v>0.81279500000000005</v>
      </c>
      <c r="J424" s="24">
        <f t="shared" si="204"/>
        <v>0.90276500000000004</v>
      </c>
      <c r="K424" s="24">
        <f t="shared" si="205"/>
        <v>0.8546488888888889</v>
      </c>
      <c r="L424" s="65">
        <f t="shared" si="206"/>
        <v>-4.8116111111111137E-2</v>
      </c>
      <c r="M424" s="18">
        <f t="shared" si="207"/>
        <v>4.1853888888888857E-2</v>
      </c>
      <c r="N424" s="21"/>
      <c r="O424" s="36">
        <f t="shared" si="188"/>
        <v>6.0178022644700443E-2</v>
      </c>
      <c r="P424" s="36">
        <f t="shared" si="193"/>
        <v>-1.8</v>
      </c>
      <c r="U424" s="23">
        <f t="shared" si="194"/>
        <v>-302.43535747370697</v>
      </c>
      <c r="V424" s="23">
        <f t="shared" si="195"/>
        <v>-300.1152700436636</v>
      </c>
      <c r="W424" s="24">
        <f t="shared" si="197"/>
        <v>0.55720999999999998</v>
      </c>
      <c r="X424" s="24">
        <f t="shared" si="199"/>
        <v>0.5645485714285714</v>
      </c>
      <c r="Y424" s="24">
        <f t="shared" si="200"/>
        <v>0.80522321428571419</v>
      </c>
      <c r="Z424" s="27">
        <f t="shared" si="201"/>
        <v>0.2406746428571428</v>
      </c>
      <c r="AA424" s="64">
        <f t="shared" si="202"/>
        <v>0.24801321428571421</v>
      </c>
      <c r="AC424" s="36">
        <f t="shared" si="189"/>
        <v>0.52071190395802247</v>
      </c>
      <c r="AD424" s="36">
        <f t="shared" si="196"/>
        <v>-2.16</v>
      </c>
      <c r="AE424" s="49"/>
      <c r="AF424" s="36"/>
      <c r="AG424" s="21"/>
      <c r="AI424" s="23"/>
      <c r="AJ424" s="23"/>
      <c r="AK424" s="24"/>
      <c r="AL424" s="24"/>
      <c r="AM424" s="24"/>
      <c r="AN424" s="27"/>
      <c r="AO424" s="18"/>
      <c r="AP424" s="21"/>
    </row>
    <row r="425" spans="1:42" ht="15">
      <c r="A425" s="14">
        <v>1445200</v>
      </c>
      <c r="B425" s="12">
        <f t="shared" si="190"/>
        <v>-1445.2</v>
      </c>
      <c r="C425" s="12">
        <f t="shared" si="191"/>
        <v>1.7999999999999545</v>
      </c>
      <c r="D425" s="16">
        <v>0.94618999999999998</v>
      </c>
      <c r="G425" s="23">
        <f t="shared" si="208"/>
        <v>-310.16898260453013</v>
      </c>
      <c r="H425" s="23">
        <f t="shared" si="208"/>
        <v>-309.39562012784916</v>
      </c>
      <c r="I425" s="24">
        <f t="shared" si="203"/>
        <v>0.80130999999999997</v>
      </c>
      <c r="J425" s="24">
        <f t="shared" si="204"/>
        <v>0.72814500000000004</v>
      </c>
      <c r="K425" s="24">
        <f t="shared" si="205"/>
        <v>0.80814314814814814</v>
      </c>
      <c r="L425" s="65">
        <f t="shared" si="206"/>
        <v>7.9998148148148096E-2</v>
      </c>
      <c r="M425" s="18">
        <f t="shared" si="207"/>
        <v>6.8331481481481715E-3</v>
      </c>
      <c r="N425" s="21"/>
      <c r="O425" s="36">
        <f t="shared" si="188"/>
        <v>0.68772170016143097</v>
      </c>
      <c r="P425" s="36">
        <f t="shared" si="193"/>
        <v>-1.8</v>
      </c>
      <c r="U425" s="23">
        <f t="shared" si="194"/>
        <v>-297.7951826136208</v>
      </c>
      <c r="V425" s="23">
        <f t="shared" si="195"/>
        <v>-295.47509518357742</v>
      </c>
      <c r="W425" s="24">
        <f t="shared" si="197"/>
        <v>0.61135714285714282</v>
      </c>
      <c r="X425" s="24">
        <f t="shared" si="199"/>
        <v>0.7563700000000001</v>
      </c>
      <c r="Y425" s="24">
        <f t="shared" si="200"/>
        <v>0.77610496031746035</v>
      </c>
      <c r="Z425" s="27">
        <f t="shared" si="201"/>
        <v>1.9734960317460248E-2</v>
      </c>
      <c r="AA425" s="64">
        <f t="shared" si="202"/>
        <v>0.16474781746031752</v>
      </c>
      <c r="AC425" s="36">
        <f t="shared" si="189"/>
        <v>0.94765710769992784</v>
      </c>
      <c r="AD425" s="36">
        <f t="shared" si="196"/>
        <v>-2.16</v>
      </c>
      <c r="AE425" s="49"/>
      <c r="AF425" s="36"/>
      <c r="AG425" s="21"/>
      <c r="AI425" s="23"/>
      <c r="AJ425" s="23"/>
      <c r="AK425" s="24"/>
      <c r="AL425" s="24"/>
      <c r="AM425" s="24"/>
      <c r="AN425" s="27"/>
      <c r="AO425" s="18"/>
      <c r="AP425" s="21"/>
    </row>
    <row r="426" spans="1:42" ht="15">
      <c r="A426" s="14">
        <v>1443500</v>
      </c>
      <c r="B426" s="12">
        <f t="shared" si="190"/>
        <v>-1443.5</v>
      </c>
      <c r="C426" s="12">
        <f t="shared" si="191"/>
        <v>1.7000000000000455</v>
      </c>
      <c r="D426" s="16">
        <v>0.82308999999999999</v>
      </c>
      <c r="G426" s="23">
        <f t="shared" si="208"/>
        <v>-308.62225765116807</v>
      </c>
      <c r="H426" s="23">
        <f t="shared" si="208"/>
        <v>-307.8488951744871</v>
      </c>
      <c r="I426" s="24">
        <f t="shared" si="203"/>
        <v>0.57033000000000011</v>
      </c>
      <c r="J426" s="24">
        <f t="shared" si="204"/>
        <v>0.64500333333333337</v>
      </c>
      <c r="K426" s="24">
        <f t="shared" si="205"/>
        <v>0.7672864814814816</v>
      </c>
      <c r="L426" s="65">
        <f t="shared" si="206"/>
        <v>0.12228314814814822</v>
      </c>
      <c r="M426" s="18">
        <f t="shared" si="207"/>
        <v>0.19695648148148148</v>
      </c>
      <c r="N426" s="21"/>
      <c r="O426" s="36">
        <f t="shared" si="188"/>
        <v>0.99347275099731969</v>
      </c>
      <c r="P426" s="36">
        <f t="shared" si="193"/>
        <v>-1.8</v>
      </c>
      <c r="U426" s="23">
        <f t="shared" si="194"/>
        <v>-293.15500775353462</v>
      </c>
      <c r="V426" s="23">
        <f t="shared" si="195"/>
        <v>-290.83492032349125</v>
      </c>
      <c r="W426" s="24">
        <f t="shared" si="197"/>
        <v>1.1005428571428573</v>
      </c>
      <c r="X426" s="24">
        <f t="shared" si="199"/>
        <v>0.8865966666666667</v>
      </c>
      <c r="Y426" s="24">
        <f t="shared" si="200"/>
        <v>0.70177067460317466</v>
      </c>
      <c r="Z426" s="27">
        <f t="shared" si="201"/>
        <v>-0.18482599206349204</v>
      </c>
      <c r="AA426" s="64">
        <f t="shared" si="202"/>
        <v>-0.39877218253968261</v>
      </c>
      <c r="AC426" s="36">
        <f t="shared" si="189"/>
        <v>0.93118301871343512</v>
      </c>
      <c r="AD426" s="36">
        <f t="shared" si="196"/>
        <v>-2.16</v>
      </c>
      <c r="AE426" s="49"/>
      <c r="AF426" s="36"/>
      <c r="AG426" s="21"/>
      <c r="AI426" s="23"/>
      <c r="AJ426" s="23"/>
      <c r="AK426" s="24"/>
      <c r="AL426" s="24"/>
      <c r="AM426" s="24"/>
      <c r="AN426" s="27"/>
      <c r="AO426" s="18"/>
      <c r="AP426" s="21"/>
    </row>
    <row r="427" spans="1:42" ht="15">
      <c r="A427" s="14">
        <v>1441700</v>
      </c>
      <c r="B427" s="12">
        <f t="shared" si="190"/>
        <v>-1441.7</v>
      </c>
      <c r="C427" s="12">
        <f t="shared" si="191"/>
        <v>1.7999999999999545</v>
      </c>
      <c r="D427" s="16">
        <v>1.1657</v>
      </c>
      <c r="G427" s="23">
        <f t="shared" si="208"/>
        <v>-307.07553269780601</v>
      </c>
      <c r="H427" s="23">
        <f t="shared" si="208"/>
        <v>-306.30217022112504</v>
      </c>
      <c r="I427" s="24">
        <f t="shared" si="203"/>
        <v>0.56337000000000004</v>
      </c>
      <c r="J427" s="24">
        <f t="shared" si="204"/>
        <v>0.56810444444444441</v>
      </c>
      <c r="K427" s="24">
        <f t="shared" si="205"/>
        <v>0.65336703703703713</v>
      </c>
      <c r="L427" s="65">
        <f t="shared" si="206"/>
        <v>8.5262592592592723E-2</v>
      </c>
      <c r="M427" s="18">
        <f t="shared" si="207"/>
        <v>8.9997037037037098E-2</v>
      </c>
      <c r="N427" s="21"/>
      <c r="O427" s="36">
        <f t="shared" si="188"/>
        <v>0.83436686042178876</v>
      </c>
      <c r="P427" s="36">
        <f t="shared" si="193"/>
        <v>-1.8</v>
      </c>
      <c r="U427" s="23">
        <f t="shared" si="194"/>
        <v>-288.51483289344844</v>
      </c>
      <c r="V427" s="23">
        <f t="shared" si="195"/>
        <v>-286.19474546340507</v>
      </c>
      <c r="W427" s="24">
        <f t="shared" si="197"/>
        <v>0.94789000000000012</v>
      </c>
      <c r="X427" s="24">
        <f t="shared" si="199"/>
        <v>0.93377345238095233</v>
      </c>
      <c r="Y427" s="24">
        <f t="shared" si="200"/>
        <v>0.6897133412698413</v>
      </c>
      <c r="Z427" s="27">
        <f t="shared" si="201"/>
        <v>-0.24406011111111103</v>
      </c>
      <c r="AA427" s="64">
        <f t="shared" si="202"/>
        <v>-0.25817665873015883</v>
      </c>
      <c r="AC427" s="36">
        <f t="shared" si="189"/>
        <v>0.47899804632442927</v>
      </c>
      <c r="AD427" s="36">
        <f t="shared" si="196"/>
        <v>-2.16</v>
      </c>
      <c r="AE427" s="49"/>
      <c r="AF427" s="36"/>
      <c r="AG427" s="21"/>
      <c r="AI427" s="23"/>
      <c r="AJ427" s="23"/>
      <c r="AK427" s="24"/>
      <c r="AL427" s="24"/>
      <c r="AM427" s="24"/>
      <c r="AN427" s="27"/>
      <c r="AO427" s="18"/>
      <c r="AP427" s="21"/>
    </row>
    <row r="428" spans="1:42" ht="15">
      <c r="A428" s="14">
        <v>1439900</v>
      </c>
      <c r="B428" s="12">
        <f t="shared" si="190"/>
        <v>-1439.9</v>
      </c>
      <c r="C428" s="12">
        <f t="shared" si="191"/>
        <v>1.7999999999999545</v>
      </c>
      <c r="D428" s="16">
        <v>1.1685000000000001</v>
      </c>
      <c r="G428" s="23">
        <f t="shared" si="208"/>
        <v>-305.52880774444395</v>
      </c>
      <c r="H428" s="23">
        <f t="shared" si="208"/>
        <v>-304.75544526776298</v>
      </c>
      <c r="I428" s="24">
        <f t="shared" si="203"/>
        <v>0.57061333333333331</v>
      </c>
      <c r="J428" s="24">
        <f t="shared" si="204"/>
        <v>0.51748944444444445</v>
      </c>
      <c r="K428" s="24">
        <f t="shared" si="205"/>
        <v>0.60819370370370374</v>
      </c>
      <c r="L428" s="65">
        <f t="shared" si="206"/>
        <v>9.070425925925929E-2</v>
      </c>
      <c r="M428" s="18">
        <f t="shared" si="207"/>
        <v>3.7580370370370431E-2</v>
      </c>
      <c r="N428" s="21"/>
      <c r="O428" s="36">
        <f t="shared" si="188"/>
        <v>0.28485144290014763</v>
      </c>
      <c r="P428" s="36">
        <f t="shared" si="193"/>
        <v>-1.8</v>
      </c>
      <c r="U428" s="23">
        <f t="shared" si="194"/>
        <v>-283.87465803336227</v>
      </c>
      <c r="V428" s="23">
        <f t="shared" si="195"/>
        <v>-281.55457060331889</v>
      </c>
      <c r="W428" s="24">
        <f t="shared" si="197"/>
        <v>0.75288750000000004</v>
      </c>
      <c r="X428" s="24">
        <f t="shared" si="199"/>
        <v>0.77281583333333337</v>
      </c>
      <c r="Y428" s="24">
        <f t="shared" si="200"/>
        <v>0.7008632777777779</v>
      </c>
      <c r="Z428" s="27">
        <f t="shared" si="201"/>
        <v>-7.1952555555555464E-2</v>
      </c>
      <c r="AA428" s="64">
        <f t="shared" si="202"/>
        <v>-5.2024222222222138E-2</v>
      </c>
      <c r="AC428" s="36">
        <f t="shared" si="189"/>
        <v>-0.19731543541008031</v>
      </c>
      <c r="AD428" s="36">
        <f t="shared" si="196"/>
        <v>-2.16</v>
      </c>
      <c r="AE428" s="49"/>
      <c r="AF428" s="36"/>
      <c r="AG428" s="21"/>
      <c r="AI428" s="23"/>
      <c r="AJ428" s="23"/>
      <c r="AK428" s="24"/>
      <c r="AL428" s="24"/>
      <c r="AM428" s="24"/>
      <c r="AN428" s="27"/>
      <c r="AO428" s="18"/>
      <c r="AP428" s="21"/>
    </row>
    <row r="429" spans="1:42" ht="15">
      <c r="A429" s="14">
        <v>1438100</v>
      </c>
      <c r="B429" s="12">
        <f t="shared" si="190"/>
        <v>-1438.1</v>
      </c>
      <c r="C429" s="12">
        <f t="shared" si="191"/>
        <v>1.8000000000001819</v>
      </c>
      <c r="D429" s="16">
        <v>1.0239</v>
      </c>
      <c r="G429" s="23">
        <f t="shared" si="208"/>
        <v>-303.98208279108189</v>
      </c>
      <c r="H429" s="23">
        <f t="shared" si="208"/>
        <v>-303.20872031440092</v>
      </c>
      <c r="I429" s="24">
        <f t="shared" si="203"/>
        <v>0.418485</v>
      </c>
      <c r="J429" s="24">
        <f t="shared" si="204"/>
        <v>0.48037777777777774</v>
      </c>
      <c r="K429" s="24">
        <f t="shared" si="205"/>
        <v>0.5753720370370371</v>
      </c>
      <c r="L429" s="65">
        <f t="shared" si="206"/>
        <v>9.4994259259259362E-2</v>
      </c>
      <c r="M429" s="18">
        <f t="shared" si="207"/>
        <v>0.1568870370370371</v>
      </c>
      <c r="N429" s="21"/>
      <c r="O429" s="36">
        <f t="shared" si="188"/>
        <v>-0.39794913052563169</v>
      </c>
      <c r="P429" s="36">
        <f t="shared" si="193"/>
        <v>-1.8</v>
      </c>
      <c r="U429" s="23">
        <f t="shared" si="194"/>
        <v>-279.23448317327609</v>
      </c>
      <c r="V429" s="23">
        <f t="shared" si="195"/>
        <v>-276.91439574323272</v>
      </c>
      <c r="W429" s="24">
        <f t="shared" si="197"/>
        <v>0.61767000000000005</v>
      </c>
      <c r="X429" s="24">
        <f t="shared" si="199"/>
        <v>0.62275250000000004</v>
      </c>
      <c r="Y429" s="24">
        <f t="shared" si="200"/>
        <v>0.71658572222222228</v>
      </c>
      <c r="Z429" s="27">
        <f t="shared" si="201"/>
        <v>9.3833222222222235E-2</v>
      </c>
      <c r="AA429" s="64">
        <f t="shared" si="202"/>
        <v>9.8915722222222224E-2</v>
      </c>
      <c r="AC429" s="36">
        <f t="shared" si="189"/>
        <v>-0.78130283199942119</v>
      </c>
      <c r="AD429" s="36">
        <f t="shared" si="196"/>
        <v>-2.16</v>
      </c>
      <c r="AE429" s="49"/>
      <c r="AF429" s="36"/>
      <c r="AG429" s="21"/>
      <c r="AI429" s="23"/>
      <c r="AJ429" s="23"/>
      <c r="AK429" s="24"/>
      <c r="AL429" s="24"/>
      <c r="AM429" s="24"/>
      <c r="AN429" s="27"/>
      <c r="AO429" s="18"/>
      <c r="AP429" s="21"/>
    </row>
    <row r="430" spans="1:42" ht="15">
      <c r="A430" s="14">
        <v>1436300</v>
      </c>
      <c r="B430" s="12">
        <f t="shared" si="190"/>
        <v>-1436.3</v>
      </c>
      <c r="C430" s="12">
        <f t="shared" si="191"/>
        <v>1.7999999999999545</v>
      </c>
      <c r="D430" s="16">
        <v>1.2306999999999999</v>
      </c>
      <c r="G430" s="23">
        <f t="shared" si="208"/>
        <v>-302.43535783771983</v>
      </c>
      <c r="H430" s="23">
        <f t="shared" si="208"/>
        <v>-301.66199536103886</v>
      </c>
      <c r="I430" s="24">
        <f t="shared" si="203"/>
        <v>0.45203499999999996</v>
      </c>
      <c r="J430" s="24">
        <f t="shared" si="204"/>
        <v>0.48923166666666668</v>
      </c>
      <c r="K430" s="24">
        <f t="shared" si="205"/>
        <v>0.55185370370370368</v>
      </c>
      <c r="L430" s="65">
        <f t="shared" si="206"/>
        <v>6.2622037037037004E-2</v>
      </c>
      <c r="M430" s="18">
        <f t="shared" si="207"/>
        <v>9.9818703703703715E-2</v>
      </c>
      <c r="N430" s="21"/>
      <c r="O430" s="36">
        <f t="shared" si="188"/>
        <v>-0.89454488306650615</v>
      </c>
      <c r="P430" s="36">
        <f t="shared" si="193"/>
        <v>-1.8</v>
      </c>
      <c r="U430" s="23">
        <f t="shared" si="194"/>
        <v>-274.59430831318991</v>
      </c>
      <c r="V430" s="23">
        <f t="shared" si="195"/>
        <v>-272.27422088314654</v>
      </c>
      <c r="W430" s="24">
        <f t="shared" si="197"/>
        <v>0.49770000000000003</v>
      </c>
      <c r="X430" s="24">
        <f t="shared" si="199"/>
        <v>0.57081800000000005</v>
      </c>
      <c r="Y430" s="24">
        <f t="shared" si="200"/>
        <v>0.72578670634920639</v>
      </c>
      <c r="Z430" s="27">
        <f t="shared" si="201"/>
        <v>0.15496870634920634</v>
      </c>
      <c r="AA430" s="64">
        <f t="shared" si="202"/>
        <v>0.22808670634920636</v>
      </c>
      <c r="AC430" s="36">
        <f t="shared" si="189"/>
        <v>-0.99970995028246756</v>
      </c>
      <c r="AD430" s="36">
        <f t="shared" si="196"/>
        <v>-2.16</v>
      </c>
      <c r="AE430" s="49"/>
      <c r="AF430" s="36"/>
      <c r="AG430" s="21"/>
      <c r="AI430" s="23"/>
      <c r="AJ430" s="23"/>
      <c r="AK430" s="24"/>
      <c r="AL430" s="24"/>
      <c r="AM430" s="24"/>
      <c r="AN430" s="27"/>
      <c r="AO430" s="18"/>
      <c r="AP430" s="21"/>
    </row>
    <row r="431" spans="1:42" ht="15">
      <c r="A431" s="14">
        <v>1434500</v>
      </c>
      <c r="B431" s="12">
        <f t="shared" si="190"/>
        <v>-1434.5</v>
      </c>
      <c r="C431" s="12">
        <f t="shared" si="191"/>
        <v>1.7999999999999545</v>
      </c>
      <c r="D431" s="16">
        <v>1.6365000000000001</v>
      </c>
      <c r="G431" s="23">
        <f t="shared" si="208"/>
        <v>-300.88863288435778</v>
      </c>
      <c r="H431" s="23">
        <f t="shared" si="208"/>
        <v>-300.1152704076768</v>
      </c>
      <c r="I431" s="24">
        <f t="shared" si="203"/>
        <v>0.59717500000000001</v>
      </c>
      <c r="J431" s="24">
        <f t="shared" si="204"/>
        <v>0.57894666666666661</v>
      </c>
      <c r="K431" s="24">
        <f t="shared" si="205"/>
        <v>0.57448425925925917</v>
      </c>
      <c r="L431" s="65">
        <f t="shared" si="206"/>
        <v>-4.4624074074074427E-3</v>
      </c>
      <c r="M431" s="18">
        <f t="shared" si="207"/>
        <v>-2.2690740740740845E-2</v>
      </c>
      <c r="N431" s="21"/>
      <c r="O431" s="36">
        <f t="shared" si="188"/>
        <v>-0.97257314306160503</v>
      </c>
      <c r="P431" s="36">
        <f t="shared" si="193"/>
        <v>-1.8</v>
      </c>
      <c r="U431" s="23">
        <f t="shared" si="194"/>
        <v>-269.95413345310374</v>
      </c>
      <c r="V431" s="23">
        <f t="shared" si="195"/>
        <v>-267.63404602306036</v>
      </c>
      <c r="W431" s="24">
        <f t="shared" si="197"/>
        <v>0.59708400000000006</v>
      </c>
      <c r="X431" s="24">
        <f t="shared" si="199"/>
        <v>0.57340400000000014</v>
      </c>
      <c r="Y431" s="24">
        <f t="shared" si="200"/>
        <v>0.71233372222222224</v>
      </c>
      <c r="Z431" s="27">
        <f t="shared" si="201"/>
        <v>0.13892972222222211</v>
      </c>
      <c r="AA431" s="64">
        <f t="shared" si="202"/>
        <v>0.11524972222222218</v>
      </c>
      <c r="AC431" s="36">
        <f t="shared" si="189"/>
        <v>-0.75034167228983883</v>
      </c>
      <c r="AD431" s="36">
        <f t="shared" si="196"/>
        <v>-2.16</v>
      </c>
      <c r="AE431" s="49"/>
      <c r="AF431" s="36"/>
      <c r="AG431" s="21"/>
      <c r="AI431" s="23"/>
      <c r="AJ431" s="23"/>
      <c r="AK431" s="24"/>
      <c r="AL431" s="24"/>
      <c r="AM431" s="24"/>
      <c r="AN431" s="27"/>
      <c r="AO431" s="18"/>
      <c r="AP431" s="21"/>
    </row>
    <row r="432" spans="1:42" ht="15">
      <c r="A432" s="14">
        <v>1432800</v>
      </c>
      <c r="B432" s="12">
        <f t="shared" si="190"/>
        <v>-1432.8</v>
      </c>
      <c r="C432" s="12">
        <f t="shared" si="191"/>
        <v>1.7000000000000455</v>
      </c>
      <c r="D432" s="16">
        <v>1.72</v>
      </c>
      <c r="G432" s="23">
        <f t="shared" si="208"/>
        <v>-299.34190793099572</v>
      </c>
      <c r="H432" s="23">
        <f t="shared" si="208"/>
        <v>-298.56854545431474</v>
      </c>
      <c r="I432" s="24">
        <f t="shared" si="203"/>
        <v>0.68762999999999996</v>
      </c>
      <c r="J432" s="24">
        <f t="shared" si="204"/>
        <v>0.60073499999999991</v>
      </c>
      <c r="K432" s="24">
        <f t="shared" si="205"/>
        <v>0.63942092592592592</v>
      </c>
      <c r="L432" s="65">
        <f t="shared" si="206"/>
        <v>3.8685925925926012E-2</v>
      </c>
      <c r="M432" s="18">
        <f t="shared" si="207"/>
        <v>-4.8209074074074043E-2</v>
      </c>
      <c r="N432" s="21"/>
      <c r="O432" s="36">
        <f t="shared" si="188"/>
        <v>-0.59552362047167984</v>
      </c>
      <c r="P432" s="36">
        <f t="shared" si="193"/>
        <v>-1.8</v>
      </c>
      <c r="U432" s="23">
        <f t="shared" si="194"/>
        <v>-265.31395859301756</v>
      </c>
      <c r="V432" s="23">
        <f t="shared" si="195"/>
        <v>-262.99387116297419</v>
      </c>
      <c r="W432" s="24">
        <f t="shared" si="197"/>
        <v>0.62542800000000009</v>
      </c>
      <c r="X432" s="24">
        <f t="shared" si="199"/>
        <v>0.64040799999999998</v>
      </c>
      <c r="Y432" s="24">
        <f t="shared" si="200"/>
        <v>0.73015438888888895</v>
      </c>
      <c r="Z432" s="27">
        <f t="shared" si="201"/>
        <v>8.9746388888888973E-2</v>
      </c>
      <c r="AA432" s="64">
        <f t="shared" si="202"/>
        <v>0.10472638888888885</v>
      </c>
      <c r="AC432" s="36">
        <f t="shared" si="189"/>
        <v>-0.149880186713991</v>
      </c>
      <c r="AD432" s="36">
        <f t="shared" si="196"/>
        <v>-2.16</v>
      </c>
      <c r="AE432" s="49"/>
      <c r="AF432" s="36"/>
      <c r="AG432" s="21"/>
      <c r="AI432" s="23"/>
      <c r="AJ432" s="23"/>
      <c r="AK432" s="24"/>
      <c r="AL432" s="24"/>
      <c r="AM432" s="24"/>
      <c r="AN432" s="27"/>
      <c r="AO432" s="18"/>
      <c r="AP432" s="21"/>
    </row>
    <row r="433" spans="1:42" ht="15">
      <c r="A433" s="14">
        <v>1430900</v>
      </c>
      <c r="B433" s="12">
        <f t="shared" si="190"/>
        <v>-1430.9</v>
      </c>
      <c r="C433" s="12">
        <f t="shared" si="191"/>
        <v>1.8999999999998636</v>
      </c>
      <c r="D433" s="16">
        <v>1.7995000000000001</v>
      </c>
      <c r="G433" s="23">
        <f t="shared" si="208"/>
        <v>-297.79518297763366</v>
      </c>
      <c r="H433" s="23">
        <f t="shared" si="208"/>
        <v>-297.02182050095269</v>
      </c>
      <c r="I433" s="24">
        <f t="shared" si="203"/>
        <v>0.51739999999999997</v>
      </c>
      <c r="J433" s="24">
        <f t="shared" si="204"/>
        <v>0.5982249999999999</v>
      </c>
      <c r="K433" s="24">
        <f t="shared" si="205"/>
        <v>0.69186388888888883</v>
      </c>
      <c r="L433" s="65">
        <f t="shared" si="206"/>
        <v>9.3638888888888938E-2</v>
      </c>
      <c r="M433" s="18">
        <f t="shared" si="207"/>
        <v>0.17446388888888886</v>
      </c>
      <c r="N433" s="21"/>
      <c r="O433" s="36">
        <f t="shared" si="188"/>
        <v>6.0178022644735658E-2</v>
      </c>
      <c r="P433" s="36">
        <f t="shared" si="193"/>
        <v>-1.8</v>
      </c>
      <c r="U433" s="23">
        <f t="shared" si="194"/>
        <v>-260.67378373293138</v>
      </c>
      <c r="V433" s="23">
        <f t="shared" si="195"/>
        <v>-258.35369630288801</v>
      </c>
      <c r="W433" s="24">
        <f t="shared" si="197"/>
        <v>0.698712</v>
      </c>
      <c r="X433" s="24">
        <f t="shared" si="199"/>
        <v>0.67276866666666668</v>
      </c>
      <c r="Y433" s="24">
        <f t="shared" si="200"/>
        <v>0.80142955555555551</v>
      </c>
      <c r="Z433" s="27">
        <f t="shared" si="201"/>
        <v>0.12866088888888882</v>
      </c>
      <c r="AA433" s="64">
        <f t="shared" si="202"/>
        <v>0.10271755555555551</v>
      </c>
      <c r="AC433" s="36">
        <f t="shared" si="189"/>
        <v>0.52071190395805866</v>
      </c>
      <c r="AD433" s="36">
        <f t="shared" si="196"/>
        <v>-2.16</v>
      </c>
      <c r="AE433" s="49"/>
      <c r="AF433" s="36"/>
      <c r="AG433" s="21"/>
      <c r="AI433" s="23"/>
      <c r="AJ433" s="23"/>
      <c r="AK433" s="24"/>
      <c r="AL433" s="24"/>
      <c r="AM433" s="24"/>
      <c r="AN433" s="27"/>
      <c r="AO433" s="18"/>
      <c r="AP433" s="21"/>
    </row>
    <row r="434" spans="1:42" ht="15">
      <c r="A434" s="14">
        <v>1429200</v>
      </c>
      <c r="B434" s="12">
        <f t="shared" si="190"/>
        <v>-1429.2</v>
      </c>
      <c r="C434" s="12">
        <f t="shared" si="191"/>
        <v>1.7000000000000455</v>
      </c>
      <c r="D434" s="16">
        <v>1.4188000000000001</v>
      </c>
      <c r="G434" s="23">
        <f t="shared" si="208"/>
        <v>-296.2484580242716</v>
      </c>
      <c r="H434" s="23">
        <f t="shared" si="208"/>
        <v>-295.47509554759063</v>
      </c>
      <c r="I434" s="24">
        <f t="shared" si="203"/>
        <v>0.58964499999999997</v>
      </c>
      <c r="J434" s="24">
        <f t="shared" si="204"/>
        <v>0.62701666666666667</v>
      </c>
      <c r="K434" s="24">
        <f t="shared" si="205"/>
        <v>0.76621000000000006</v>
      </c>
      <c r="L434" s="65">
        <f t="shared" si="206"/>
        <v>0.13919333333333339</v>
      </c>
      <c r="M434" s="18">
        <f t="shared" si="207"/>
        <v>0.17656500000000008</v>
      </c>
      <c r="N434" s="21"/>
      <c r="O434" s="36">
        <f t="shared" si="188"/>
        <v>0.68772170016149792</v>
      </c>
      <c r="P434" s="36">
        <f t="shared" si="193"/>
        <v>-1.8</v>
      </c>
      <c r="U434" s="23">
        <f t="shared" si="194"/>
        <v>-256.03360887284521</v>
      </c>
      <c r="V434" s="23">
        <f t="shared" si="195"/>
        <v>-253.71352144280186</v>
      </c>
      <c r="W434" s="24">
        <f t="shared" si="197"/>
        <v>0.69416600000000006</v>
      </c>
      <c r="X434" s="24">
        <f t="shared" si="199"/>
        <v>0.79078133333333334</v>
      </c>
      <c r="Y434" s="24">
        <f t="shared" si="200"/>
        <v>0.86230622222222242</v>
      </c>
      <c r="Z434" s="27">
        <f t="shared" si="201"/>
        <v>7.1524888888889082E-2</v>
      </c>
      <c r="AA434" s="64">
        <f t="shared" si="202"/>
        <v>0.16814022222222236</v>
      </c>
      <c r="AC434" s="36">
        <f t="shared" si="189"/>
        <v>0.94765710769994138</v>
      </c>
      <c r="AD434" s="36">
        <f t="shared" si="196"/>
        <v>-2.16</v>
      </c>
      <c r="AE434" s="49"/>
      <c r="AF434" s="36"/>
      <c r="AG434" s="21"/>
      <c r="AI434" s="23"/>
      <c r="AJ434" s="23"/>
      <c r="AK434" s="24"/>
      <c r="AL434" s="24"/>
      <c r="AM434" s="24"/>
      <c r="AN434" s="27"/>
      <c r="AO434" s="18"/>
      <c r="AP434" s="21"/>
    </row>
    <row r="435" spans="1:42" ht="15">
      <c r="A435" s="14">
        <v>1427400</v>
      </c>
      <c r="B435" s="12">
        <f t="shared" si="190"/>
        <v>-1427.4</v>
      </c>
      <c r="C435" s="12">
        <f t="shared" si="191"/>
        <v>1.7999999999999545</v>
      </c>
      <c r="D435" s="16">
        <v>1.0672999999999999</v>
      </c>
      <c r="G435" s="23">
        <f t="shared" si="208"/>
        <v>-294.70173307090954</v>
      </c>
      <c r="H435" s="23">
        <f t="shared" si="208"/>
        <v>-293.92837059422857</v>
      </c>
      <c r="I435" s="24">
        <f t="shared" si="203"/>
        <v>0.77400500000000005</v>
      </c>
      <c r="J435" s="24">
        <f t="shared" si="204"/>
        <v>0.83714999999999995</v>
      </c>
      <c r="K435" s="24">
        <f t="shared" si="205"/>
        <v>0.83046166666666676</v>
      </c>
      <c r="L435" s="65">
        <f t="shared" si="206"/>
        <v>-6.6883333333331851E-3</v>
      </c>
      <c r="M435" s="18">
        <f t="shared" si="207"/>
        <v>5.6456666666666711E-2</v>
      </c>
      <c r="N435" s="21"/>
      <c r="O435" s="36">
        <f t="shared" ref="O435:O498" si="209" xml:space="preserve"> SIN((2*PI()*(H435+P435)/13.9205245802584) + 2.989911921)</f>
        <v>0.99347275099732368</v>
      </c>
      <c r="P435" s="36">
        <f t="shared" si="193"/>
        <v>-1.8</v>
      </c>
      <c r="U435" s="23">
        <f t="shared" si="194"/>
        <v>-251.39343401275906</v>
      </c>
      <c r="V435" s="23">
        <f t="shared" si="195"/>
        <v>-249.07334658271571</v>
      </c>
      <c r="W435" s="24">
        <f t="shared" si="197"/>
        <v>0.97946600000000006</v>
      </c>
      <c r="X435" s="24">
        <f t="shared" si="199"/>
        <v>0.92730266666666672</v>
      </c>
      <c r="Y435" s="24">
        <f t="shared" si="200"/>
        <v>0.93081822222222221</v>
      </c>
      <c r="Z435" s="27">
        <f t="shared" si="201"/>
        <v>3.515555555555494E-3</v>
      </c>
      <c r="AA435" s="64">
        <f t="shared" si="202"/>
        <v>-4.8647777777777845E-2</v>
      </c>
      <c r="AC435" s="36">
        <f t="shared" si="189"/>
        <v>0.93118301871342235</v>
      </c>
      <c r="AD435" s="36">
        <f t="shared" si="196"/>
        <v>-2.16</v>
      </c>
      <c r="AE435" s="49"/>
      <c r="AF435" s="36"/>
      <c r="AG435" s="21"/>
      <c r="AI435" s="23"/>
      <c r="AJ435" s="23"/>
      <c r="AK435" s="24"/>
      <c r="AL435" s="24"/>
      <c r="AM435" s="24"/>
      <c r="AN435" s="27"/>
      <c r="AO435" s="18"/>
      <c r="AP435" s="21"/>
    </row>
    <row r="436" spans="1:42" ht="15">
      <c r="A436" s="14">
        <v>1425600</v>
      </c>
      <c r="B436" s="12">
        <f t="shared" si="190"/>
        <v>-1425.6</v>
      </c>
      <c r="C436" s="12">
        <f t="shared" si="191"/>
        <v>1.8000000000001819</v>
      </c>
      <c r="D436" s="16">
        <v>0.97221999999999997</v>
      </c>
      <c r="G436" s="23">
        <f t="shared" ref="G436:H451" si="210">G435 + 1.54672495336205</f>
        <v>-293.15500811754748</v>
      </c>
      <c r="H436" s="23">
        <f t="shared" si="210"/>
        <v>-292.38164564086651</v>
      </c>
      <c r="I436" s="24">
        <f t="shared" si="203"/>
        <v>1.1477999999999999</v>
      </c>
      <c r="J436" s="24">
        <f t="shared" si="204"/>
        <v>0.9881350000000001</v>
      </c>
      <c r="K436" s="24">
        <f t="shared" si="205"/>
        <v>0.86275388888888893</v>
      </c>
      <c r="L436" s="65">
        <f t="shared" si="206"/>
        <v>-0.12538111111111117</v>
      </c>
      <c r="M436" s="18">
        <f t="shared" si="207"/>
        <v>-0.285046111111111</v>
      </c>
      <c r="N436" s="21"/>
      <c r="O436" s="36">
        <f t="shared" si="209"/>
        <v>0.83436686042175368</v>
      </c>
      <c r="P436" s="36">
        <f t="shared" si="193"/>
        <v>-1.8</v>
      </c>
      <c r="U436" s="23">
        <f t="shared" si="194"/>
        <v>-246.75325915267291</v>
      </c>
      <c r="V436" s="23">
        <f t="shared" si="195"/>
        <v>-244.43317172262957</v>
      </c>
      <c r="W436" s="24">
        <f t="shared" si="197"/>
        <v>1.108276</v>
      </c>
      <c r="X436" s="24">
        <f t="shared" si="199"/>
        <v>1.1607019999999999</v>
      </c>
      <c r="Y436" s="24">
        <f t="shared" si="200"/>
        <v>0.98023666666666665</v>
      </c>
      <c r="Z436" s="27">
        <f t="shared" si="201"/>
        <v>-0.18046533333333326</v>
      </c>
      <c r="AA436" s="64">
        <f t="shared" si="202"/>
        <v>-0.12803933333333339</v>
      </c>
      <c r="AC436" s="36">
        <f t="shared" si="189"/>
        <v>0.47899804632439835</v>
      </c>
      <c r="AD436" s="36">
        <f t="shared" si="196"/>
        <v>-2.16</v>
      </c>
      <c r="AE436" s="49"/>
      <c r="AF436" s="36"/>
      <c r="AG436" s="21"/>
      <c r="AI436" s="23"/>
      <c r="AJ436" s="23"/>
      <c r="AK436" s="24"/>
      <c r="AL436" s="24"/>
      <c r="AM436" s="24"/>
      <c r="AN436" s="27"/>
      <c r="AO436" s="18"/>
      <c r="AP436" s="21"/>
    </row>
    <row r="437" spans="1:42" ht="15">
      <c r="A437" s="14">
        <v>1423800</v>
      </c>
      <c r="B437" s="12">
        <f t="shared" si="190"/>
        <v>-1423.8</v>
      </c>
      <c r="C437" s="12">
        <f t="shared" si="191"/>
        <v>1.7999999999999545</v>
      </c>
      <c r="D437" s="16">
        <v>0.60136999999999996</v>
      </c>
      <c r="G437" s="23">
        <f t="shared" si="210"/>
        <v>-291.60828316418542</v>
      </c>
      <c r="H437" s="23">
        <f t="shared" si="210"/>
        <v>-290.83492068750445</v>
      </c>
      <c r="I437" s="24">
        <f t="shared" si="203"/>
        <v>1.0426</v>
      </c>
      <c r="J437" s="24">
        <f t="shared" si="204"/>
        <v>1.0926666666666667</v>
      </c>
      <c r="K437" s="24">
        <f t="shared" si="205"/>
        <v>0.8846127777777778</v>
      </c>
      <c r="L437" s="65">
        <f t="shared" si="206"/>
        <v>-0.20805388888888887</v>
      </c>
      <c r="M437" s="18">
        <f t="shared" si="207"/>
        <v>-0.15798722222222217</v>
      </c>
      <c r="N437" s="21"/>
      <c r="O437" s="36">
        <f t="shared" si="209"/>
        <v>0.28485144290008657</v>
      </c>
      <c r="P437" s="36">
        <f t="shared" si="193"/>
        <v>-1.8</v>
      </c>
      <c r="U437" s="23">
        <f t="shared" si="194"/>
        <v>-242.11308429258676</v>
      </c>
      <c r="V437" s="23">
        <f t="shared" si="195"/>
        <v>-239.79299686254342</v>
      </c>
      <c r="W437" s="24">
        <f t="shared" si="197"/>
        <v>1.3943639999999999</v>
      </c>
      <c r="X437" s="24">
        <f t="shared" si="199"/>
        <v>1.2227333333333332</v>
      </c>
      <c r="Y437" s="24">
        <f t="shared" si="200"/>
        <v>1.0459668888888889</v>
      </c>
      <c r="Z437" s="27">
        <f t="shared" si="201"/>
        <v>-0.17676644444444434</v>
      </c>
      <c r="AA437" s="64">
        <f t="shared" si="202"/>
        <v>-0.34839711111111105</v>
      </c>
      <c r="AC437" s="36">
        <f t="shared" si="189"/>
        <v>-0.1973154354101149</v>
      </c>
      <c r="AD437" s="36">
        <f t="shared" si="196"/>
        <v>-2.16</v>
      </c>
      <c r="AE437" s="49"/>
      <c r="AF437" s="36"/>
      <c r="AG437" s="21"/>
      <c r="AI437" s="23"/>
      <c r="AJ437" s="23"/>
      <c r="AK437" s="24"/>
      <c r="AL437" s="24"/>
      <c r="AM437" s="24"/>
      <c r="AN437" s="27"/>
      <c r="AO437" s="18"/>
      <c r="AP437" s="21"/>
    </row>
    <row r="438" spans="1:42" ht="15">
      <c r="A438" s="14">
        <v>1422100</v>
      </c>
      <c r="B438" s="12">
        <f t="shared" si="190"/>
        <v>-1422.1</v>
      </c>
      <c r="C438" s="12">
        <f t="shared" si="191"/>
        <v>1.7000000000000455</v>
      </c>
      <c r="D438" s="16">
        <v>0.88809000000000005</v>
      </c>
      <c r="G438" s="23">
        <f t="shared" si="210"/>
        <v>-290.06155821082336</v>
      </c>
      <c r="H438" s="23">
        <f t="shared" si="210"/>
        <v>-289.28819573414239</v>
      </c>
      <c r="I438" s="24">
        <f t="shared" si="203"/>
        <v>1.0876000000000001</v>
      </c>
      <c r="J438" s="24">
        <f t="shared" si="204"/>
        <v>1.0535000000000003</v>
      </c>
      <c r="K438" s="24">
        <f t="shared" si="205"/>
        <v>0.9180761111111112</v>
      </c>
      <c r="L438" s="65">
        <f t="shared" si="206"/>
        <v>-0.13542388888888912</v>
      </c>
      <c r="M438" s="18">
        <f t="shared" si="207"/>
        <v>-0.16952388888888892</v>
      </c>
      <c r="N438" s="21"/>
      <c r="O438" s="36">
        <f t="shared" si="209"/>
        <v>-0.39794913052566411</v>
      </c>
      <c r="P438" s="36">
        <f t="shared" si="193"/>
        <v>-1.8</v>
      </c>
      <c r="U438" s="23">
        <f t="shared" si="194"/>
        <v>-237.47290943250061</v>
      </c>
      <c r="V438" s="23">
        <f t="shared" si="195"/>
        <v>-235.15282200245727</v>
      </c>
      <c r="W438" s="24">
        <f t="shared" si="197"/>
        <v>1.1655599999999999</v>
      </c>
      <c r="X438" s="24">
        <f t="shared" si="199"/>
        <v>1.2247440000000001</v>
      </c>
      <c r="Y438" s="24">
        <f t="shared" si="200"/>
        <v>1.0738577777777778</v>
      </c>
      <c r="Z438" s="27">
        <f t="shared" si="201"/>
        <v>-0.15088622222222225</v>
      </c>
      <c r="AA438" s="64">
        <f t="shared" si="202"/>
        <v>-9.1702222222222129E-2</v>
      </c>
      <c r="AC438" s="36">
        <f t="shared" si="189"/>
        <v>-0.78130283199943884</v>
      </c>
      <c r="AD438" s="36">
        <f t="shared" si="196"/>
        <v>-2.16</v>
      </c>
      <c r="AE438" s="49"/>
      <c r="AF438" s="36"/>
      <c r="AG438" s="21"/>
      <c r="AI438" s="23"/>
      <c r="AJ438" s="23"/>
      <c r="AK438" s="24"/>
      <c r="AL438" s="24"/>
      <c r="AM438" s="24"/>
      <c r="AN438" s="27"/>
      <c r="AO438" s="18"/>
      <c r="AP438" s="21"/>
    </row>
    <row r="439" spans="1:42" ht="15">
      <c r="A439" s="14">
        <v>1420300</v>
      </c>
      <c r="B439" s="12">
        <f t="shared" si="190"/>
        <v>-1420.3</v>
      </c>
      <c r="C439" s="12">
        <f t="shared" si="191"/>
        <v>1.7999999999999545</v>
      </c>
      <c r="D439" s="16">
        <v>0.83584999999999998</v>
      </c>
      <c r="G439" s="23">
        <f t="shared" si="210"/>
        <v>-288.51483325746131</v>
      </c>
      <c r="H439" s="23">
        <f t="shared" si="210"/>
        <v>-287.74147078078033</v>
      </c>
      <c r="I439" s="24">
        <f t="shared" si="203"/>
        <v>1.0303000000000002</v>
      </c>
      <c r="J439" s="24">
        <f t="shared" si="204"/>
        <v>1.0019016666666669</v>
      </c>
      <c r="K439" s="24">
        <f t="shared" si="205"/>
        <v>0.93681000000000003</v>
      </c>
      <c r="L439" s="65">
        <f t="shared" si="206"/>
        <v>-6.5091666666666881E-2</v>
      </c>
      <c r="M439" s="18">
        <f t="shared" si="207"/>
        <v>-9.3490000000000184E-2</v>
      </c>
      <c r="N439" s="21"/>
      <c r="O439" s="36">
        <f t="shared" si="209"/>
        <v>-0.89454488306654101</v>
      </c>
      <c r="P439" s="36">
        <f t="shared" si="193"/>
        <v>-1.8</v>
      </c>
      <c r="U439" s="23">
        <f t="shared" si="194"/>
        <v>-232.83273457241447</v>
      </c>
      <c r="V439" s="23">
        <f t="shared" si="195"/>
        <v>-230.51264714237112</v>
      </c>
      <c r="W439" s="24">
        <f t="shared" si="197"/>
        <v>1.1143080000000001</v>
      </c>
      <c r="X439" s="24">
        <f t="shared" si="199"/>
        <v>1.1072393333333335</v>
      </c>
      <c r="Y439" s="24">
        <f t="shared" si="200"/>
        <v>1.067793777777778</v>
      </c>
      <c r="Z439" s="27">
        <f t="shared" si="201"/>
        <v>-3.9445555555555512E-2</v>
      </c>
      <c r="AA439" s="64">
        <f t="shared" si="202"/>
        <v>-4.6514222222222124E-2</v>
      </c>
      <c r="AC439" s="36">
        <f t="shared" si="189"/>
        <v>-0.99970995028246701</v>
      </c>
      <c r="AD439" s="36">
        <f t="shared" si="196"/>
        <v>-2.16</v>
      </c>
      <c r="AE439" s="49"/>
      <c r="AF439" s="36"/>
      <c r="AG439" s="21"/>
      <c r="AI439" s="23"/>
      <c r="AJ439" s="23"/>
      <c r="AK439" s="24"/>
      <c r="AL439" s="24"/>
      <c r="AM439" s="24"/>
      <c r="AN439" s="27"/>
      <c r="AO439" s="18"/>
      <c r="AP439" s="21"/>
    </row>
    <row r="440" spans="1:42" ht="15">
      <c r="A440" s="14">
        <v>1418500</v>
      </c>
      <c r="B440" s="12">
        <f t="shared" si="190"/>
        <v>-1418.5</v>
      </c>
      <c r="C440" s="12">
        <f t="shared" si="191"/>
        <v>1.7999999999999545</v>
      </c>
      <c r="D440" s="16">
        <v>1.0071000000000001</v>
      </c>
      <c r="G440" s="23">
        <f t="shared" si="210"/>
        <v>-286.96810830409925</v>
      </c>
      <c r="H440" s="23">
        <f t="shared" si="210"/>
        <v>-286.19474582741827</v>
      </c>
      <c r="I440" s="24">
        <f t="shared" si="203"/>
        <v>0.88780499999999996</v>
      </c>
      <c r="J440" s="24">
        <f t="shared" si="204"/>
        <v>0.93415500000000007</v>
      </c>
      <c r="K440" s="24">
        <f t="shared" si="205"/>
        <v>0.92676833333333342</v>
      </c>
      <c r="L440" s="65">
        <f t="shared" si="206"/>
        <v>-7.3866666666666525E-3</v>
      </c>
      <c r="M440" s="18">
        <f t="shared" si="207"/>
        <v>3.8963333333333461E-2</v>
      </c>
      <c r="N440" s="21"/>
      <c r="O440" s="36">
        <f t="shared" si="209"/>
        <v>-0.97257314306158693</v>
      </c>
      <c r="P440" s="36">
        <f t="shared" si="193"/>
        <v>-1.8</v>
      </c>
      <c r="U440" s="23">
        <f t="shared" si="194"/>
        <v>-228.19255971232832</v>
      </c>
      <c r="V440" s="23">
        <f t="shared" si="195"/>
        <v>-225.87247228228497</v>
      </c>
      <c r="W440" s="24">
        <f t="shared" si="197"/>
        <v>1.0418500000000002</v>
      </c>
      <c r="X440" s="24">
        <f t="shared" si="199"/>
        <v>1.1243860000000001</v>
      </c>
      <c r="Y440" s="24">
        <f t="shared" si="200"/>
        <v>1.0402575555555555</v>
      </c>
      <c r="Z440" s="27">
        <f t="shared" si="201"/>
        <v>-8.4128444444444561E-2</v>
      </c>
      <c r="AA440" s="64">
        <f t="shared" si="202"/>
        <v>-1.5924444444446184E-3</v>
      </c>
      <c r="AC440" s="36">
        <f t="shared" si="189"/>
        <v>-0.75034167228982962</v>
      </c>
      <c r="AD440" s="36">
        <f t="shared" si="196"/>
        <v>-2.16</v>
      </c>
      <c r="AE440" s="49"/>
      <c r="AF440" s="36"/>
      <c r="AG440" s="21"/>
      <c r="AI440" s="23"/>
      <c r="AJ440" s="23"/>
      <c r="AK440" s="24"/>
      <c r="AL440" s="24"/>
      <c r="AM440" s="24"/>
      <c r="AN440" s="27"/>
      <c r="AO440" s="18"/>
      <c r="AP440" s="21"/>
    </row>
    <row r="441" spans="1:42" ht="15">
      <c r="A441" s="14">
        <v>1416700</v>
      </c>
      <c r="B441" s="12">
        <f t="shared" si="190"/>
        <v>-1416.7</v>
      </c>
      <c r="C441" s="12">
        <f t="shared" si="191"/>
        <v>1.7999999999999545</v>
      </c>
      <c r="D441" s="16">
        <v>1.2108000000000001</v>
      </c>
      <c r="G441" s="23">
        <f t="shared" si="210"/>
        <v>-285.42138335073719</v>
      </c>
      <c r="H441" s="23">
        <f t="shared" si="210"/>
        <v>-284.64802087405621</v>
      </c>
      <c r="I441" s="24">
        <f t="shared" si="203"/>
        <v>0.88436000000000003</v>
      </c>
      <c r="J441" s="24">
        <f t="shared" si="204"/>
        <v>0.86357833333333334</v>
      </c>
      <c r="K441" s="24">
        <f t="shared" si="205"/>
        <v>0.87023611111111121</v>
      </c>
      <c r="L441" s="65">
        <f t="shared" si="206"/>
        <v>6.6577777777778735E-3</v>
      </c>
      <c r="M441" s="18">
        <f t="shared" si="207"/>
        <v>-1.4123888888888825E-2</v>
      </c>
      <c r="N441" s="21"/>
      <c r="O441" s="36">
        <f t="shared" si="209"/>
        <v>-0.59552362047164009</v>
      </c>
      <c r="P441" s="36">
        <f t="shared" si="193"/>
        <v>-1.8</v>
      </c>
      <c r="U441" s="23">
        <f t="shared" si="194"/>
        <v>-223.55238485224217</v>
      </c>
      <c r="V441" s="23">
        <f t="shared" si="195"/>
        <v>-221.23229742219883</v>
      </c>
      <c r="W441" s="24">
        <f t="shared" si="197"/>
        <v>1.2170000000000001</v>
      </c>
      <c r="X441" s="24">
        <f t="shared" si="199"/>
        <v>1.0695266666666667</v>
      </c>
      <c r="Y441" s="24">
        <f t="shared" si="200"/>
        <v>1.0236638333333332</v>
      </c>
      <c r="Z441" s="27">
        <f t="shared" si="201"/>
        <v>-4.5862833333333519E-2</v>
      </c>
      <c r="AA441" s="64">
        <f t="shared" si="202"/>
        <v>-0.19333616666666686</v>
      </c>
      <c r="AC441" s="36">
        <f t="shared" si="189"/>
        <v>-0.14988018671398071</v>
      </c>
      <c r="AD441" s="36">
        <f t="shared" si="196"/>
        <v>-2.16</v>
      </c>
      <c r="AE441" s="49"/>
      <c r="AF441" s="36"/>
      <c r="AG441" s="21"/>
      <c r="AI441" s="23"/>
      <c r="AJ441" s="23"/>
      <c r="AK441" s="24"/>
      <c r="AL441" s="24"/>
      <c r="AM441" s="24"/>
      <c r="AN441" s="27"/>
      <c r="AO441" s="18"/>
      <c r="AP441" s="21"/>
    </row>
    <row r="442" spans="1:42" ht="15">
      <c r="A442" s="14">
        <v>1414900</v>
      </c>
      <c r="B442" s="12">
        <f t="shared" si="190"/>
        <v>-1414.9</v>
      </c>
      <c r="C442" s="12">
        <f t="shared" si="191"/>
        <v>1.7999999999999545</v>
      </c>
      <c r="D442" s="16">
        <v>1.0762</v>
      </c>
      <c r="G442" s="23">
        <f t="shared" si="210"/>
        <v>-283.87465839737513</v>
      </c>
      <c r="H442" s="23">
        <f t="shared" si="210"/>
        <v>-283.10129592069416</v>
      </c>
      <c r="I442" s="24">
        <f t="shared" si="203"/>
        <v>0.81856999999999991</v>
      </c>
      <c r="J442" s="24">
        <f t="shared" si="204"/>
        <v>0.8203933333333332</v>
      </c>
      <c r="K442" s="24">
        <f t="shared" si="205"/>
        <v>0.81956000000000018</v>
      </c>
      <c r="L442" s="65">
        <f t="shared" si="206"/>
        <v>-8.3333333333301951E-4</v>
      </c>
      <c r="M442" s="18">
        <f t="shared" si="207"/>
        <v>9.9000000000026844E-4</v>
      </c>
      <c r="N442" s="21"/>
      <c r="O442" s="36">
        <f t="shared" si="209"/>
        <v>6.0178022644841803E-2</v>
      </c>
      <c r="P442" s="36">
        <f t="shared" si="193"/>
        <v>-1.8</v>
      </c>
      <c r="U442" s="23">
        <f t="shared" si="194"/>
        <v>-218.91220999215602</v>
      </c>
      <c r="V442" s="23">
        <f t="shared" si="195"/>
        <v>-216.59212256211268</v>
      </c>
      <c r="W442" s="24">
        <f t="shared" si="197"/>
        <v>0.94973000000000007</v>
      </c>
      <c r="X442" s="24">
        <f t="shared" si="199"/>
        <v>0.93544000000000016</v>
      </c>
      <c r="Y442" s="24">
        <f t="shared" si="200"/>
        <v>0.97371042592592594</v>
      </c>
      <c r="Z442" s="27">
        <f t="shared" si="201"/>
        <v>3.8270425925925777E-2</v>
      </c>
      <c r="AA442" s="64">
        <f t="shared" si="202"/>
        <v>2.3980425925925863E-2</v>
      </c>
      <c r="AC442" s="36">
        <f t="shared" si="189"/>
        <v>0.52071190395806755</v>
      </c>
      <c r="AD442" s="36">
        <f t="shared" si="196"/>
        <v>-2.16</v>
      </c>
      <c r="AE442" s="49"/>
      <c r="AF442" s="36"/>
      <c r="AG442" s="21"/>
      <c r="AI442" s="23"/>
      <c r="AJ442" s="23"/>
      <c r="AK442" s="24"/>
      <c r="AL442" s="24"/>
      <c r="AM442" s="24"/>
      <c r="AN442" s="27"/>
      <c r="AO442" s="18"/>
      <c r="AP442" s="21"/>
    </row>
    <row r="443" spans="1:42" ht="15">
      <c r="A443" s="14">
        <v>1412700</v>
      </c>
      <c r="B443" s="12">
        <f t="shared" si="190"/>
        <v>-1412.7</v>
      </c>
      <c r="C443" s="12">
        <f t="shared" si="191"/>
        <v>2.2000000000000455</v>
      </c>
      <c r="D443" s="16">
        <v>1.1726000000000001</v>
      </c>
      <c r="G443" s="23">
        <f t="shared" si="210"/>
        <v>-282.32793344401307</v>
      </c>
      <c r="H443" s="23">
        <f t="shared" si="210"/>
        <v>-281.5545709673321</v>
      </c>
      <c r="I443" s="24">
        <f t="shared" si="203"/>
        <v>0.75824999999999998</v>
      </c>
      <c r="J443" s="24">
        <f t="shared" si="204"/>
        <v>0.75348333333333317</v>
      </c>
      <c r="K443" s="24">
        <f t="shared" si="205"/>
        <v>0.76807259259259253</v>
      </c>
      <c r="L443" s="65">
        <f t="shared" si="206"/>
        <v>1.4589259259259357E-2</v>
      </c>
      <c r="M443" s="18">
        <f t="shared" si="207"/>
        <v>9.8225925925925495E-3</v>
      </c>
      <c r="N443" s="21"/>
      <c r="O443" s="36">
        <f t="shared" si="209"/>
        <v>0.6877217001615441</v>
      </c>
      <c r="P443" s="36">
        <f t="shared" si="193"/>
        <v>-1.8</v>
      </c>
      <c r="U443" s="23">
        <f t="shared" si="194"/>
        <v>-214.27203513206987</v>
      </c>
      <c r="V443" s="23">
        <f t="shared" si="195"/>
        <v>-211.95194770202653</v>
      </c>
      <c r="W443" s="24">
        <f t="shared" si="197"/>
        <v>0.63958999999999999</v>
      </c>
      <c r="X443" s="24">
        <f t="shared" si="199"/>
        <v>0.77365333333333342</v>
      </c>
      <c r="Y443" s="24">
        <f t="shared" si="200"/>
        <v>0.93039190740740751</v>
      </c>
      <c r="Z443" s="27">
        <f t="shared" si="201"/>
        <v>0.1567385740740741</v>
      </c>
      <c r="AA443" s="64">
        <f t="shared" si="202"/>
        <v>0.29080190740740752</v>
      </c>
      <c r="AC443" s="36">
        <f t="shared" si="189"/>
        <v>0.94765710769994249</v>
      </c>
      <c r="AD443" s="36">
        <f t="shared" si="196"/>
        <v>-2.16</v>
      </c>
      <c r="AE443" s="49"/>
      <c r="AF443" s="36"/>
      <c r="AG443" s="21"/>
      <c r="AI443" s="23"/>
      <c r="AJ443" s="23"/>
      <c r="AK443" s="24"/>
      <c r="AL443" s="24"/>
      <c r="AM443" s="24"/>
      <c r="AN443" s="27"/>
      <c r="AO443" s="18"/>
      <c r="AP443" s="21"/>
    </row>
    <row r="444" spans="1:42" ht="15">
      <c r="A444" s="14">
        <v>1409500</v>
      </c>
      <c r="B444" s="12">
        <f t="shared" si="190"/>
        <v>-1409.5</v>
      </c>
      <c r="C444" s="12">
        <f t="shared" si="191"/>
        <v>3.2000000000000455</v>
      </c>
      <c r="D444" s="16">
        <v>1.5742</v>
      </c>
      <c r="G444" s="23">
        <f t="shared" si="210"/>
        <v>-280.78120849065101</v>
      </c>
      <c r="H444" s="23">
        <f t="shared" si="210"/>
        <v>-280.00784601397004</v>
      </c>
      <c r="I444" s="24">
        <f t="shared" si="203"/>
        <v>0.68362999999999996</v>
      </c>
      <c r="J444" s="24">
        <f t="shared" si="204"/>
        <v>0.69363000000000008</v>
      </c>
      <c r="K444" s="24">
        <f t="shared" si="205"/>
        <v>0.70960592592592586</v>
      </c>
      <c r="L444" s="65">
        <f t="shared" si="206"/>
        <v>1.5975925925925782E-2</v>
      </c>
      <c r="M444" s="18">
        <f t="shared" si="207"/>
        <v>2.5975925925925902E-2</v>
      </c>
      <c r="N444" s="21"/>
      <c r="O444" s="36">
        <f t="shared" si="209"/>
        <v>0.99347275099733257</v>
      </c>
      <c r="P444" s="36">
        <f t="shared" si="193"/>
        <v>-1.8</v>
      </c>
      <c r="U444" s="23">
        <f t="shared" si="194"/>
        <v>-209.63186027198373</v>
      </c>
      <c r="V444" s="23">
        <f t="shared" si="195"/>
        <v>-207.31177284194038</v>
      </c>
      <c r="W444" s="24">
        <f t="shared" si="197"/>
        <v>0.73164000000000007</v>
      </c>
      <c r="X444" s="24">
        <f t="shared" si="199"/>
        <v>0.77672083333333342</v>
      </c>
      <c r="Y444" s="24">
        <f t="shared" si="200"/>
        <v>0.86986768518518509</v>
      </c>
      <c r="Z444" s="27">
        <f t="shared" si="201"/>
        <v>9.3146851851851675E-2</v>
      </c>
      <c r="AA444" s="64">
        <f t="shared" si="202"/>
        <v>0.13822768518518502</v>
      </c>
      <c r="AC444" s="36">
        <f t="shared" si="189"/>
        <v>0.93118301871342113</v>
      </c>
      <c r="AD444" s="36">
        <f t="shared" si="196"/>
        <v>-2.16</v>
      </c>
      <c r="AE444" s="49"/>
      <c r="AF444" s="36"/>
      <c r="AG444" s="21"/>
      <c r="AI444" s="23"/>
      <c r="AJ444" s="23"/>
      <c r="AK444" s="24"/>
      <c r="AL444" s="24"/>
      <c r="AM444" s="24"/>
      <c r="AN444" s="27"/>
      <c r="AO444" s="18"/>
      <c r="AP444" s="21"/>
    </row>
    <row r="445" spans="1:42" ht="15">
      <c r="A445" s="14">
        <v>1406200</v>
      </c>
      <c r="B445" s="12">
        <f t="shared" si="190"/>
        <v>-1406.2</v>
      </c>
      <c r="C445" s="12">
        <f t="shared" si="191"/>
        <v>3.2999999999999545</v>
      </c>
      <c r="D445" s="16">
        <v>1.3628</v>
      </c>
      <c r="G445" s="23">
        <f t="shared" si="210"/>
        <v>-279.23448353728895</v>
      </c>
      <c r="H445" s="23">
        <f t="shared" si="210"/>
        <v>-278.46112106060798</v>
      </c>
      <c r="I445" s="24">
        <f t="shared" si="203"/>
        <v>0.63901000000000008</v>
      </c>
      <c r="J445" s="24">
        <f t="shared" si="204"/>
        <v>0.63638499999999998</v>
      </c>
      <c r="K445" s="24">
        <f t="shared" si="205"/>
        <v>0.67049796296296293</v>
      </c>
      <c r="L445" s="65">
        <f t="shared" si="206"/>
        <v>3.4112962962962956E-2</v>
      </c>
      <c r="M445" s="18">
        <f t="shared" si="207"/>
        <v>3.1487962962962857E-2</v>
      </c>
      <c r="N445" s="21"/>
      <c r="O445" s="36">
        <f t="shared" si="209"/>
        <v>0.83436686042171848</v>
      </c>
      <c r="P445" s="36">
        <f t="shared" si="193"/>
        <v>-1.8</v>
      </c>
      <c r="U445" s="23">
        <f t="shared" si="194"/>
        <v>-204.99168541189758</v>
      </c>
      <c r="V445" s="23">
        <f t="shared" si="195"/>
        <v>-202.67159798185423</v>
      </c>
      <c r="W445" s="24">
        <f t="shared" si="197"/>
        <v>0.95893249999999997</v>
      </c>
      <c r="X445" s="24">
        <f t="shared" si="199"/>
        <v>0.87845194444444452</v>
      </c>
      <c r="Y445" s="24">
        <f t="shared" si="200"/>
        <v>0.78538046296296293</v>
      </c>
      <c r="Z445" s="27">
        <f t="shared" si="201"/>
        <v>-9.3071481481481588E-2</v>
      </c>
      <c r="AA445" s="64">
        <f t="shared" si="202"/>
        <v>-0.17355203703703703</v>
      </c>
      <c r="AC445" s="36">
        <f t="shared" si="189"/>
        <v>0.47899804632439852</v>
      </c>
      <c r="AD445" s="36">
        <f t="shared" si="196"/>
        <v>-2.16</v>
      </c>
      <c r="AE445" s="49"/>
      <c r="AF445" s="36"/>
      <c r="AG445" s="21"/>
      <c r="AI445" s="23"/>
      <c r="AJ445" s="23"/>
      <c r="AK445" s="24"/>
      <c r="AL445" s="24"/>
      <c r="AM445" s="24"/>
      <c r="AN445" s="27"/>
      <c r="AO445" s="18"/>
      <c r="AP445" s="21"/>
    </row>
    <row r="446" spans="1:42" ht="15">
      <c r="A446" s="14">
        <v>1403000</v>
      </c>
      <c r="B446" s="12">
        <f t="shared" si="190"/>
        <v>-1403</v>
      </c>
      <c r="C446" s="12">
        <f t="shared" si="191"/>
        <v>3.2000000000000455</v>
      </c>
      <c r="D446" s="16">
        <v>1.3113999999999999</v>
      </c>
      <c r="G446" s="23">
        <f t="shared" si="210"/>
        <v>-277.68775858392689</v>
      </c>
      <c r="H446" s="23">
        <f t="shared" si="210"/>
        <v>-276.91439610724592</v>
      </c>
      <c r="I446" s="24">
        <f t="shared" si="203"/>
        <v>0.5865149999999999</v>
      </c>
      <c r="J446" s="24">
        <f t="shared" si="204"/>
        <v>0.61657944444444446</v>
      </c>
      <c r="K446" s="24">
        <f t="shared" si="205"/>
        <v>0.61340240740740737</v>
      </c>
      <c r="L446" s="65">
        <f t="shared" si="206"/>
        <v>-3.1770370370370893E-3</v>
      </c>
      <c r="M446" s="18">
        <f t="shared" si="207"/>
        <v>2.6887407407407471E-2</v>
      </c>
      <c r="N446" s="21"/>
      <c r="O446" s="36">
        <f t="shared" si="209"/>
        <v>0.28485144290002551</v>
      </c>
      <c r="P446" s="36">
        <f t="shared" si="193"/>
        <v>-1.8</v>
      </c>
      <c r="U446" s="23">
        <f t="shared" si="194"/>
        <v>-200.35151055181143</v>
      </c>
      <c r="V446" s="23">
        <f t="shared" si="195"/>
        <v>-198.03142312176809</v>
      </c>
      <c r="W446" s="24">
        <f t="shared" si="197"/>
        <v>0.94478333333333342</v>
      </c>
      <c r="X446" s="24">
        <f t="shared" si="199"/>
        <v>0.89313638888888891</v>
      </c>
      <c r="Y446" s="24">
        <f t="shared" si="200"/>
        <v>0.66911685185185177</v>
      </c>
      <c r="Z446" s="27">
        <f t="shared" si="201"/>
        <v>-0.22401953703703714</v>
      </c>
      <c r="AA446" s="64">
        <f t="shared" si="202"/>
        <v>-0.27566648148148165</v>
      </c>
      <c r="AC446" s="36">
        <f t="shared" si="189"/>
        <v>-0.19731543541011815</v>
      </c>
      <c r="AD446" s="36">
        <f t="shared" si="196"/>
        <v>-2.16</v>
      </c>
      <c r="AE446" s="49"/>
      <c r="AF446" s="36"/>
      <c r="AG446" s="21"/>
      <c r="AI446" s="23"/>
      <c r="AJ446" s="23"/>
      <c r="AK446" s="24"/>
      <c r="AL446" s="24"/>
      <c r="AM446" s="24"/>
      <c r="AN446" s="27"/>
      <c r="AO446" s="18"/>
      <c r="AP446" s="21"/>
    </row>
    <row r="447" spans="1:42" ht="15">
      <c r="A447" s="14">
        <v>1399600</v>
      </c>
      <c r="B447" s="12">
        <f t="shared" si="190"/>
        <v>-1399.6</v>
      </c>
      <c r="C447" s="12">
        <f t="shared" si="191"/>
        <v>3.4000000000000909</v>
      </c>
      <c r="D447" s="16">
        <v>1.33</v>
      </c>
      <c r="G447" s="23">
        <f t="shared" si="210"/>
        <v>-276.14103363056483</v>
      </c>
      <c r="H447" s="23">
        <f t="shared" si="210"/>
        <v>-275.36767115388386</v>
      </c>
      <c r="I447" s="24">
        <f t="shared" si="203"/>
        <v>0.6242133333333334</v>
      </c>
      <c r="J447" s="24">
        <f t="shared" si="204"/>
        <v>0.5716094444444445</v>
      </c>
      <c r="K447" s="24">
        <f t="shared" si="205"/>
        <v>0.58587074074074075</v>
      </c>
      <c r="L447" s="65">
        <f t="shared" si="206"/>
        <v>1.4261296296296244E-2</v>
      </c>
      <c r="M447" s="18">
        <f t="shared" si="207"/>
        <v>-3.834259259259265E-2</v>
      </c>
      <c r="N447" s="21"/>
      <c r="O447" s="36">
        <f t="shared" si="209"/>
        <v>-0.39794913052573555</v>
      </c>
      <c r="P447" s="36">
        <f t="shared" si="193"/>
        <v>-1.8</v>
      </c>
      <c r="U447" s="23">
        <f t="shared" si="194"/>
        <v>-195.71133569172528</v>
      </c>
      <c r="V447" s="23">
        <f t="shared" si="195"/>
        <v>-193.39124826168194</v>
      </c>
      <c r="W447" s="24">
        <f t="shared" si="197"/>
        <v>0.77569333333333323</v>
      </c>
      <c r="X447" s="24">
        <f t="shared" si="199"/>
        <v>0.76335555555555556</v>
      </c>
      <c r="Y447" s="24">
        <f t="shared" si="200"/>
        <v>0.61283594276094278</v>
      </c>
      <c r="Z447" s="27">
        <f t="shared" si="201"/>
        <v>-0.15051961279461279</v>
      </c>
      <c r="AA447" s="64">
        <f t="shared" si="202"/>
        <v>-0.16285739057239046</v>
      </c>
      <c r="AC447" s="36">
        <f t="shared" si="189"/>
        <v>-0.78130283199943862</v>
      </c>
      <c r="AD447" s="36">
        <f t="shared" si="196"/>
        <v>-2.16</v>
      </c>
      <c r="AE447" s="49"/>
      <c r="AF447" s="36"/>
      <c r="AG447" s="21"/>
      <c r="AI447" s="23"/>
      <c r="AJ447" s="23"/>
      <c r="AK447" s="24"/>
      <c r="AL447" s="24"/>
      <c r="AM447" s="24"/>
      <c r="AN447" s="27"/>
      <c r="AO447" s="18"/>
      <c r="AP447" s="21"/>
    </row>
    <row r="448" spans="1:42" ht="15">
      <c r="A448" s="14">
        <v>1396400</v>
      </c>
      <c r="B448" s="12">
        <f t="shared" si="190"/>
        <v>-1396.4</v>
      </c>
      <c r="C448" s="12">
        <f t="shared" si="191"/>
        <v>3.1999999999998181</v>
      </c>
      <c r="D448" s="16">
        <v>1.2977000000000001</v>
      </c>
      <c r="G448" s="23">
        <f t="shared" si="210"/>
        <v>-274.59430867720278</v>
      </c>
      <c r="H448" s="23">
        <f t="shared" si="210"/>
        <v>-273.8209462005218</v>
      </c>
      <c r="I448" s="24">
        <f t="shared" si="203"/>
        <v>0.50409999999999999</v>
      </c>
      <c r="J448" s="24">
        <f t="shared" si="204"/>
        <v>0.55471555555555552</v>
      </c>
      <c r="K448" s="24">
        <f t="shared" si="205"/>
        <v>0.56958629629629631</v>
      </c>
      <c r="L448" s="65">
        <f t="shared" si="206"/>
        <v>1.4870740740740795E-2</v>
      </c>
      <c r="M448" s="18">
        <f t="shared" si="207"/>
        <v>6.548629629629632E-2</v>
      </c>
      <c r="N448" s="21"/>
      <c r="O448" s="36">
        <f t="shared" si="209"/>
        <v>-0.89454488306656943</v>
      </c>
      <c r="P448" s="36">
        <f t="shared" si="193"/>
        <v>-1.8</v>
      </c>
      <c r="U448" s="23">
        <f t="shared" si="194"/>
        <v>-191.07116083163913</v>
      </c>
      <c r="V448" s="23">
        <f t="shared" si="195"/>
        <v>-188.75107340159579</v>
      </c>
      <c r="W448" s="24">
        <f t="shared" si="197"/>
        <v>0.56958999999999993</v>
      </c>
      <c r="X448" s="24">
        <f t="shared" si="199"/>
        <v>0.54224944444444434</v>
      </c>
      <c r="Y448" s="24">
        <f t="shared" si="200"/>
        <v>0.64452411736411752</v>
      </c>
      <c r="Z448" s="27">
        <f t="shared" si="201"/>
        <v>0.10227467291967318</v>
      </c>
      <c r="AA448" s="64">
        <f t="shared" si="202"/>
        <v>7.4934117364117592E-2</v>
      </c>
      <c r="AC448" s="36">
        <f t="shared" si="189"/>
        <v>-0.99970995028246701</v>
      </c>
      <c r="AD448" s="36">
        <f t="shared" si="196"/>
        <v>-2.16</v>
      </c>
      <c r="AE448" s="49"/>
      <c r="AF448" s="36"/>
      <c r="AG448" s="21"/>
      <c r="AI448" s="23"/>
      <c r="AJ448" s="23"/>
      <c r="AK448" s="24"/>
      <c r="AL448" s="24"/>
      <c r="AM448" s="24"/>
      <c r="AN448" s="27"/>
      <c r="AO448" s="18"/>
      <c r="AP448" s="21"/>
    </row>
    <row r="449" spans="1:42" ht="15">
      <c r="A449" s="14">
        <v>1393100</v>
      </c>
      <c r="B449" s="12">
        <f t="shared" si="190"/>
        <v>-1393.1</v>
      </c>
      <c r="C449" s="12">
        <f t="shared" si="191"/>
        <v>3.3000000000001819</v>
      </c>
      <c r="D449" s="16">
        <v>1.1788000000000001</v>
      </c>
      <c r="G449" s="23">
        <f t="shared" si="210"/>
        <v>-273.04758372384072</v>
      </c>
      <c r="H449" s="23">
        <f t="shared" si="210"/>
        <v>-272.27422124715974</v>
      </c>
      <c r="I449" s="24">
        <f t="shared" si="203"/>
        <v>0.53583333333333327</v>
      </c>
      <c r="J449" s="24">
        <f t="shared" si="204"/>
        <v>0.47014444444444448</v>
      </c>
      <c r="K449" s="24">
        <f t="shared" si="205"/>
        <v>0.56256851851851852</v>
      </c>
      <c r="L449" s="65">
        <f t="shared" si="206"/>
        <v>9.2424074074074047E-2</v>
      </c>
      <c r="M449" s="18">
        <f t="shared" si="207"/>
        <v>2.6735185185185251E-2</v>
      </c>
      <c r="N449" s="21"/>
      <c r="O449" s="36">
        <f t="shared" si="209"/>
        <v>-0.97257314306157217</v>
      </c>
      <c r="P449" s="36">
        <f t="shared" si="193"/>
        <v>-1.8</v>
      </c>
      <c r="U449" s="23">
        <f t="shared" si="194"/>
        <v>-186.43098597155299</v>
      </c>
      <c r="V449" s="23">
        <f t="shared" si="195"/>
        <v>-184.11089854150964</v>
      </c>
      <c r="W449" s="24">
        <f t="shared" si="197"/>
        <v>0.28146499999999997</v>
      </c>
      <c r="X449" s="24">
        <f t="shared" si="199"/>
        <v>0.34056083333333326</v>
      </c>
      <c r="Y449" s="24">
        <f t="shared" si="200"/>
        <v>0.66403776815776827</v>
      </c>
      <c r="Z449" s="27">
        <f t="shared" si="201"/>
        <v>0.32347693482443501</v>
      </c>
      <c r="AA449" s="64">
        <f t="shared" si="202"/>
        <v>0.38257276815776831</v>
      </c>
      <c r="AC449" s="36">
        <f t="shared" si="189"/>
        <v>-0.7503416722898274</v>
      </c>
      <c r="AD449" s="36">
        <f t="shared" si="196"/>
        <v>-2.16</v>
      </c>
      <c r="AE449" s="49"/>
      <c r="AF449" s="36"/>
      <c r="AG449" s="21"/>
      <c r="AI449" s="23"/>
      <c r="AJ449" s="23"/>
      <c r="AK449" s="24"/>
      <c r="AL449" s="24"/>
      <c r="AM449" s="24"/>
      <c r="AN449" s="27"/>
      <c r="AO449" s="18"/>
      <c r="AP449" s="21"/>
    </row>
    <row r="450" spans="1:42" ht="15">
      <c r="A450" s="14">
        <v>1389900</v>
      </c>
      <c r="B450" s="12">
        <f t="shared" si="190"/>
        <v>-1389.9</v>
      </c>
      <c r="C450" s="12">
        <f t="shared" si="191"/>
        <v>3.1999999999998181</v>
      </c>
      <c r="D450" s="16">
        <v>1.1616</v>
      </c>
      <c r="G450" s="23">
        <f t="shared" si="210"/>
        <v>-271.50085877047866</v>
      </c>
      <c r="H450" s="23">
        <f t="shared" si="210"/>
        <v>-270.72749629379769</v>
      </c>
      <c r="I450" s="24">
        <f t="shared" si="203"/>
        <v>0.3705</v>
      </c>
      <c r="J450" s="24">
        <f t="shared" si="204"/>
        <v>0.49237277777777777</v>
      </c>
      <c r="K450" s="24">
        <f t="shared" si="205"/>
        <v>0.55466296296296291</v>
      </c>
      <c r="L450" s="65">
        <f t="shared" si="206"/>
        <v>6.2290185185185143E-2</v>
      </c>
      <c r="M450" s="18">
        <f t="shared" si="207"/>
        <v>0.18416296296296292</v>
      </c>
      <c r="N450" s="21"/>
      <c r="O450" s="36">
        <f t="shared" si="209"/>
        <v>-0.59552362047157748</v>
      </c>
      <c r="P450" s="36">
        <f t="shared" si="193"/>
        <v>-1.8</v>
      </c>
      <c r="U450" s="23">
        <f t="shared" si="194"/>
        <v>-181.79081111146684</v>
      </c>
      <c r="V450" s="23">
        <f t="shared" si="195"/>
        <v>-179.47072368142349</v>
      </c>
      <c r="W450" s="24">
        <f t="shared" si="197"/>
        <v>0.17062750000000002</v>
      </c>
      <c r="X450" s="24">
        <f t="shared" si="199"/>
        <v>0.2984314393939394</v>
      </c>
      <c r="Y450" s="24">
        <f t="shared" si="200"/>
        <v>0.65858725228475234</v>
      </c>
      <c r="Z450" s="27">
        <f t="shared" si="201"/>
        <v>0.36015581289081294</v>
      </c>
      <c r="AA450" s="64">
        <f t="shared" si="202"/>
        <v>0.4879597522847523</v>
      </c>
      <c r="AC450" s="36">
        <f t="shared" ref="AC450:AC489" si="211" xml:space="preserve"> SIN((2*PI()*(V450+AD450)/41.7615737407753) + 2.043834879)</f>
        <v>-0.14988018671397743</v>
      </c>
      <c r="AD450" s="36">
        <f t="shared" si="196"/>
        <v>-2.16</v>
      </c>
      <c r="AE450" s="49"/>
      <c r="AF450" s="36"/>
      <c r="AG450" s="21"/>
      <c r="AI450" s="23"/>
      <c r="AJ450" s="23"/>
      <c r="AK450" s="24"/>
      <c r="AL450" s="24"/>
      <c r="AM450" s="24"/>
      <c r="AN450" s="27"/>
      <c r="AO450" s="18"/>
      <c r="AP450" s="21"/>
    </row>
    <row r="451" spans="1:42" ht="15">
      <c r="A451" s="14">
        <v>1386600</v>
      </c>
      <c r="B451" s="12">
        <f t="shared" ref="B451:B514" si="212">-A451/1000</f>
        <v>-1386.6</v>
      </c>
      <c r="C451" s="12">
        <f t="shared" si="191"/>
        <v>3.3000000000001819</v>
      </c>
      <c r="D451" s="16">
        <v>1.1254</v>
      </c>
      <c r="G451" s="23">
        <f t="shared" si="210"/>
        <v>-269.9541338171166</v>
      </c>
      <c r="H451" s="23">
        <f t="shared" si="210"/>
        <v>-269.18077134043563</v>
      </c>
      <c r="I451" s="24">
        <f t="shared" si="203"/>
        <v>0.5707850000000001</v>
      </c>
      <c r="J451" s="24">
        <f t="shared" si="204"/>
        <v>0.51765833333333344</v>
      </c>
      <c r="K451" s="24">
        <f t="shared" si="205"/>
        <v>0.55824018518518514</v>
      </c>
      <c r="L451" s="65">
        <f t="shared" si="206"/>
        <v>4.0581851851851702E-2</v>
      </c>
      <c r="M451" s="18">
        <f t="shared" si="207"/>
        <v>-1.2544814814814953E-2</v>
      </c>
      <c r="N451" s="21"/>
      <c r="O451" s="36">
        <f t="shared" si="209"/>
        <v>6.0178022644891208E-2</v>
      </c>
      <c r="P451" s="36">
        <f t="shared" si="193"/>
        <v>-1.8</v>
      </c>
      <c r="U451" s="23">
        <f t="shared" si="194"/>
        <v>-177.15063625138069</v>
      </c>
      <c r="V451" s="23">
        <f t="shared" si="195"/>
        <v>-174.83054882133735</v>
      </c>
      <c r="W451" s="24">
        <f t="shared" si="197"/>
        <v>0.44320181818181814</v>
      </c>
      <c r="X451" s="24">
        <f t="shared" si="199"/>
        <v>0.51287096320346326</v>
      </c>
      <c r="Y451" s="24">
        <f t="shared" si="200"/>
        <v>0.64447307239057239</v>
      </c>
      <c r="Z451" s="27">
        <f t="shared" si="201"/>
        <v>0.13160210918710913</v>
      </c>
      <c r="AA451" s="64">
        <f t="shared" si="202"/>
        <v>0.20127125420875425</v>
      </c>
      <c r="AC451" s="36">
        <f t="shared" si="211"/>
        <v>0.52071190395807332</v>
      </c>
      <c r="AD451" s="36">
        <f t="shared" si="196"/>
        <v>-2.16</v>
      </c>
      <c r="AE451" s="49"/>
      <c r="AF451" s="36"/>
      <c r="AG451" s="21"/>
      <c r="AI451" s="23"/>
      <c r="AJ451" s="23"/>
      <c r="AK451" s="24"/>
      <c r="AL451" s="24"/>
      <c r="AM451" s="24"/>
      <c r="AN451" s="27"/>
      <c r="AO451" s="18"/>
      <c r="AP451" s="21"/>
    </row>
    <row r="452" spans="1:42" ht="15">
      <c r="A452" s="14">
        <v>1383400</v>
      </c>
      <c r="B452" s="12">
        <f t="shared" si="212"/>
        <v>-1383.4</v>
      </c>
      <c r="C452" s="12">
        <f t="shared" ref="C452:C515" si="213">B452-B451</f>
        <v>3.1999999999998181</v>
      </c>
      <c r="D452" s="16">
        <v>1.0094000000000001</v>
      </c>
      <c r="G452" s="23">
        <f t="shared" ref="G452:H467" si="214">G451 + 1.54672495336205</f>
        <v>-268.40740886375454</v>
      </c>
      <c r="H452" s="23">
        <f t="shared" si="214"/>
        <v>-267.63404638707357</v>
      </c>
      <c r="I452" s="24">
        <f t="shared" si="203"/>
        <v>0.61169000000000007</v>
      </c>
      <c r="J452" s="24">
        <f t="shared" si="204"/>
        <v>0.60098166666666675</v>
      </c>
      <c r="K452" s="24">
        <f t="shared" si="205"/>
        <v>0.57266092592592599</v>
      </c>
      <c r="L452" s="65">
        <f t="shared" si="206"/>
        <v>-2.8320740740740757E-2</v>
      </c>
      <c r="M452" s="18">
        <f t="shared" si="207"/>
        <v>-3.9029074074074077E-2</v>
      </c>
      <c r="N452" s="21"/>
      <c r="O452" s="36">
        <f t="shared" si="209"/>
        <v>0.68772170016158007</v>
      </c>
      <c r="P452" s="36">
        <f t="shared" ref="P452:P515" si="215">P451</f>
        <v>-1.8</v>
      </c>
      <c r="U452" s="23">
        <f t="shared" ref="U452:U499" si="216">U451 + 4.64017486008615</f>
        <v>-172.51046139129454</v>
      </c>
      <c r="V452" s="23">
        <f t="shared" ref="V452:V499" si="217">V451 + 4.64017486008615</f>
        <v>-170.1903739612512</v>
      </c>
      <c r="W452" s="24">
        <f t="shared" si="197"/>
        <v>0.92478357142857148</v>
      </c>
      <c r="X452" s="24">
        <f t="shared" si="199"/>
        <v>0.75841608225108226</v>
      </c>
      <c r="Y452" s="24">
        <f t="shared" si="200"/>
        <v>0.66230159090909091</v>
      </c>
      <c r="Z452" s="27">
        <f t="shared" si="201"/>
        <v>-9.6114491341991348E-2</v>
      </c>
      <c r="AA452" s="64">
        <f t="shared" si="202"/>
        <v>-0.26248198051948057</v>
      </c>
      <c r="AC452" s="36">
        <f t="shared" si="211"/>
        <v>0.94765710769994349</v>
      </c>
      <c r="AD452" s="36">
        <f t="shared" ref="AD452:AD499" si="218">AD451</f>
        <v>-2.16</v>
      </c>
      <c r="AE452" s="49"/>
      <c r="AF452" s="36"/>
      <c r="AG452" s="21"/>
      <c r="AI452" s="23"/>
      <c r="AJ452" s="23"/>
      <c r="AK452" s="24"/>
      <c r="AL452" s="24"/>
      <c r="AM452" s="24"/>
      <c r="AN452" s="27"/>
      <c r="AO452" s="18"/>
      <c r="AP452" s="21"/>
    </row>
    <row r="453" spans="1:42" ht="15">
      <c r="A453" s="14">
        <v>1380100</v>
      </c>
      <c r="B453" s="12">
        <f t="shared" si="212"/>
        <v>-1380.1</v>
      </c>
      <c r="C453" s="12">
        <f t="shared" si="213"/>
        <v>3.3000000000001819</v>
      </c>
      <c r="D453" s="16">
        <v>0.93823000000000001</v>
      </c>
      <c r="G453" s="23">
        <f t="shared" si="214"/>
        <v>-266.86068391039248</v>
      </c>
      <c r="H453" s="23">
        <f t="shared" si="214"/>
        <v>-266.08732143371151</v>
      </c>
      <c r="I453" s="24">
        <f t="shared" si="203"/>
        <v>0.62046999999999997</v>
      </c>
      <c r="J453" s="24">
        <f t="shared" si="204"/>
        <v>0.60000666666666669</v>
      </c>
      <c r="K453" s="24">
        <f t="shared" si="205"/>
        <v>0.59652592592592601</v>
      </c>
      <c r="L453" s="65">
        <f t="shared" si="206"/>
        <v>-3.4807407407406732E-3</v>
      </c>
      <c r="M453" s="18">
        <f t="shared" si="207"/>
        <v>-2.3944074074073951E-2</v>
      </c>
      <c r="N453" s="21"/>
      <c r="O453" s="36">
        <f t="shared" si="209"/>
        <v>0.99347275099733989</v>
      </c>
      <c r="P453" s="36">
        <f t="shared" si="215"/>
        <v>-1.8</v>
      </c>
      <c r="U453" s="23">
        <f t="shared" si="216"/>
        <v>-167.87028653120839</v>
      </c>
      <c r="V453" s="23">
        <f t="shared" si="217"/>
        <v>-165.55019910116505</v>
      </c>
      <c r="W453" s="24">
        <f t="shared" si="197"/>
        <v>0.90726285714285715</v>
      </c>
      <c r="X453" s="24">
        <f t="shared" si="199"/>
        <v>0.9139747619047619</v>
      </c>
      <c r="Y453" s="24">
        <f t="shared" si="200"/>
        <v>0.70597992424242428</v>
      </c>
      <c r="Z453" s="27">
        <f t="shared" si="201"/>
        <v>-0.20799483766233762</v>
      </c>
      <c r="AA453" s="64">
        <f t="shared" si="202"/>
        <v>-0.20128293290043286</v>
      </c>
      <c r="AC453" s="36">
        <f t="shared" si="211"/>
        <v>0.93118301871341858</v>
      </c>
      <c r="AD453" s="36">
        <f t="shared" si="218"/>
        <v>-2.16</v>
      </c>
      <c r="AE453" s="49"/>
      <c r="AF453" s="36"/>
      <c r="AG453" s="21"/>
      <c r="AI453" s="23"/>
      <c r="AJ453" s="23"/>
      <c r="AK453" s="24"/>
      <c r="AL453" s="24"/>
      <c r="AM453" s="24"/>
      <c r="AN453" s="27"/>
      <c r="AO453" s="18"/>
      <c r="AP453" s="21"/>
    </row>
    <row r="454" spans="1:42" ht="15">
      <c r="A454" s="14">
        <v>1376900</v>
      </c>
      <c r="B454" s="12">
        <f t="shared" si="212"/>
        <v>-1376.9</v>
      </c>
      <c r="C454" s="12">
        <f t="shared" si="213"/>
        <v>3.1999999999998181</v>
      </c>
      <c r="D454" s="16">
        <v>0.77739999999999998</v>
      </c>
      <c r="G454" s="23">
        <f t="shared" si="214"/>
        <v>-265.31395895703042</v>
      </c>
      <c r="H454" s="23">
        <f t="shared" si="214"/>
        <v>-264.54059648034945</v>
      </c>
      <c r="I454" s="24">
        <f t="shared" si="203"/>
        <v>0.56786000000000003</v>
      </c>
      <c r="J454" s="24">
        <f t="shared" si="204"/>
        <v>0.6023466666666667</v>
      </c>
      <c r="K454" s="24">
        <f t="shared" si="205"/>
        <v>0.60969000000000007</v>
      </c>
      <c r="L454" s="65">
        <f t="shared" si="206"/>
        <v>7.3433333333333684E-3</v>
      </c>
      <c r="M454" s="18">
        <f t="shared" si="207"/>
        <v>4.1830000000000034E-2</v>
      </c>
      <c r="N454" s="21"/>
      <c r="O454" s="36">
        <f t="shared" si="209"/>
        <v>0.8343668604216834</v>
      </c>
      <c r="P454" s="36">
        <f t="shared" si="215"/>
        <v>-1.8</v>
      </c>
      <c r="U454" s="23">
        <f t="shared" si="216"/>
        <v>-163.23011167112224</v>
      </c>
      <c r="V454" s="23">
        <f t="shared" si="217"/>
        <v>-160.9100242410789</v>
      </c>
      <c r="W454" s="24">
        <f t="shared" ref="W454:W489" si="219">AVERAGEIFS(Y_VADM,AgeBP,"&gt;"&amp;U454,AgeBP,"&lt;="&amp;U455)</f>
        <v>0.90987785714285707</v>
      </c>
      <c r="X454" s="24">
        <f t="shared" si="199"/>
        <v>0.87829880952380945</v>
      </c>
      <c r="Y454" s="24">
        <f t="shared" si="200"/>
        <v>0.77220928932178934</v>
      </c>
      <c r="Z454" s="27">
        <f t="shared" si="201"/>
        <v>-0.10608952020202012</v>
      </c>
      <c r="AA454" s="64">
        <f t="shared" si="202"/>
        <v>-0.13766856782106773</v>
      </c>
      <c r="AC454" s="36">
        <f t="shared" si="211"/>
        <v>0.47899804632439563</v>
      </c>
      <c r="AD454" s="36">
        <f t="shared" si="218"/>
        <v>-2.16</v>
      </c>
      <c r="AE454" s="49"/>
      <c r="AF454" s="36"/>
      <c r="AG454" s="21"/>
      <c r="AI454" s="23"/>
      <c r="AJ454" s="23"/>
      <c r="AK454" s="24"/>
      <c r="AL454" s="24"/>
      <c r="AM454" s="24"/>
      <c r="AN454" s="27"/>
      <c r="AO454" s="18"/>
      <c r="AP454" s="21"/>
    </row>
    <row r="455" spans="1:42" ht="15">
      <c r="A455" s="14">
        <v>1373600</v>
      </c>
      <c r="B455" s="12">
        <f t="shared" si="212"/>
        <v>-1373.6</v>
      </c>
      <c r="C455" s="12">
        <f t="shared" si="213"/>
        <v>3.3000000000001819</v>
      </c>
      <c r="D455" s="16">
        <v>0.69147999999999998</v>
      </c>
      <c r="G455" s="23">
        <f t="shared" si="214"/>
        <v>-263.76723400366836</v>
      </c>
      <c r="H455" s="23">
        <f t="shared" si="214"/>
        <v>-262.99387152698739</v>
      </c>
      <c r="I455" s="24">
        <f t="shared" si="203"/>
        <v>0.61871000000000009</v>
      </c>
      <c r="J455" s="24">
        <f t="shared" si="204"/>
        <v>0.64685666666666675</v>
      </c>
      <c r="K455" s="24">
        <f t="shared" si="205"/>
        <v>0.65154222222222224</v>
      </c>
      <c r="L455" s="65">
        <f t="shared" si="206"/>
        <v>4.6855555555554984E-3</v>
      </c>
      <c r="M455" s="18">
        <f t="shared" si="207"/>
        <v>3.2832222222222152E-2</v>
      </c>
      <c r="N455" s="21"/>
      <c r="O455" s="36">
        <f t="shared" si="209"/>
        <v>0.28485144289997805</v>
      </c>
      <c r="P455" s="36">
        <f t="shared" si="215"/>
        <v>-1.8</v>
      </c>
      <c r="U455" s="23">
        <f t="shared" si="216"/>
        <v>-158.5899368110361</v>
      </c>
      <c r="V455" s="23">
        <f t="shared" si="217"/>
        <v>-156.26984938099275</v>
      </c>
      <c r="W455" s="24">
        <f t="shared" si="219"/>
        <v>0.81775571428571414</v>
      </c>
      <c r="X455" s="24">
        <f t="shared" si="199"/>
        <v>0.88792785714285705</v>
      </c>
      <c r="Y455" s="24">
        <f t="shared" si="200"/>
        <v>0.82747998376623377</v>
      </c>
      <c r="Z455" s="27">
        <f t="shared" si="201"/>
        <v>-6.0447873376623273E-2</v>
      </c>
      <c r="AA455" s="64">
        <f t="shared" si="202"/>
        <v>9.7242694805196317E-3</v>
      </c>
      <c r="AC455" s="36">
        <f t="shared" si="211"/>
        <v>-0.19731543541012139</v>
      </c>
      <c r="AD455" s="36">
        <f t="shared" si="218"/>
        <v>-2.16</v>
      </c>
      <c r="AE455" s="49"/>
      <c r="AF455" s="36"/>
      <c r="AG455" s="21"/>
      <c r="AI455" s="23"/>
      <c r="AJ455" s="23"/>
      <c r="AK455" s="24"/>
      <c r="AL455" s="24"/>
      <c r="AM455" s="24"/>
      <c r="AN455" s="27"/>
      <c r="AO455" s="18"/>
      <c r="AP455" s="21"/>
    </row>
    <row r="456" spans="1:42" ht="15">
      <c r="A456" s="14">
        <v>1372000</v>
      </c>
      <c r="B456" s="12">
        <f t="shared" si="212"/>
        <v>-1372</v>
      </c>
      <c r="C456" s="12">
        <f t="shared" si="213"/>
        <v>1.5999999999999091</v>
      </c>
      <c r="D456" s="16">
        <v>0.32662999999999998</v>
      </c>
      <c r="G456" s="23">
        <f t="shared" si="214"/>
        <v>-262.2205090503063</v>
      </c>
      <c r="H456" s="23">
        <f t="shared" si="214"/>
        <v>-261.44714657362533</v>
      </c>
      <c r="I456" s="24">
        <f t="shared" si="203"/>
        <v>0.754</v>
      </c>
      <c r="J456" s="24">
        <f t="shared" si="204"/>
        <v>0.69719833333333325</v>
      </c>
      <c r="K456" s="24">
        <f t="shared" si="205"/>
        <v>0.66427944444444431</v>
      </c>
      <c r="L456" s="65">
        <f t="shared" si="206"/>
        <v>-3.2918888888888942E-2</v>
      </c>
      <c r="M456" s="18">
        <f t="shared" si="207"/>
        <v>-8.9720555555555692E-2</v>
      </c>
      <c r="N456" s="21"/>
      <c r="O456" s="36">
        <f t="shared" si="209"/>
        <v>-0.397949130525794</v>
      </c>
      <c r="P456" s="36">
        <f t="shared" si="215"/>
        <v>-1.8</v>
      </c>
      <c r="U456" s="23">
        <f t="shared" si="216"/>
        <v>-153.94976195094995</v>
      </c>
      <c r="V456" s="23">
        <f t="shared" si="217"/>
        <v>-151.6296745209066</v>
      </c>
      <c r="W456" s="24">
        <f t="shared" si="219"/>
        <v>0.93615000000000015</v>
      </c>
      <c r="X456" s="24">
        <f t="shared" si="199"/>
        <v>0.90553357142857138</v>
      </c>
      <c r="Y456" s="24">
        <f t="shared" si="200"/>
        <v>0.90341343253968254</v>
      </c>
      <c r="Z456" s="27">
        <f t="shared" si="201"/>
        <v>-2.1201388888888451E-3</v>
      </c>
      <c r="AA456" s="64">
        <f t="shared" si="202"/>
        <v>-3.2736567460317612E-2</v>
      </c>
      <c r="AC456" s="36">
        <f t="shared" si="211"/>
        <v>-0.78130283199944295</v>
      </c>
      <c r="AD456" s="36">
        <f t="shared" si="218"/>
        <v>-2.16</v>
      </c>
      <c r="AE456" s="49"/>
      <c r="AF456" s="36"/>
      <c r="AG456" s="21"/>
      <c r="AI456" s="23"/>
      <c r="AJ456" s="23"/>
      <c r="AK456" s="24"/>
      <c r="AL456" s="24"/>
      <c r="AM456" s="24"/>
      <c r="AN456" s="27"/>
      <c r="AO456" s="18"/>
      <c r="AP456" s="21"/>
    </row>
    <row r="457" spans="1:42" ht="15">
      <c r="A457" s="14">
        <v>1370400</v>
      </c>
      <c r="B457" s="12">
        <f t="shared" si="212"/>
        <v>-1370.4</v>
      </c>
      <c r="C457" s="12">
        <f t="shared" si="213"/>
        <v>1.5999999999999091</v>
      </c>
      <c r="D457" s="16">
        <v>0.37286999999999998</v>
      </c>
      <c r="G457" s="23">
        <f t="shared" si="214"/>
        <v>-260.67378409694425</v>
      </c>
      <c r="H457" s="23">
        <f t="shared" si="214"/>
        <v>-259.90042162026327</v>
      </c>
      <c r="I457" s="24">
        <f t="shared" si="203"/>
        <v>0.718885</v>
      </c>
      <c r="J457" s="24">
        <f t="shared" si="204"/>
        <v>0.70906499999999995</v>
      </c>
      <c r="K457" s="24">
        <f t="shared" si="205"/>
        <v>0.67332611111111107</v>
      </c>
      <c r="L457" s="65">
        <f t="shared" si="206"/>
        <v>-3.5738888888888876E-2</v>
      </c>
      <c r="M457" s="18">
        <f t="shared" si="207"/>
        <v>-4.5558888888888927E-2</v>
      </c>
      <c r="N457" s="21"/>
      <c r="O457" s="36">
        <f t="shared" si="209"/>
        <v>-0.89454488306659796</v>
      </c>
      <c r="P457" s="36">
        <f t="shared" si="215"/>
        <v>-1.8</v>
      </c>
      <c r="U457" s="23">
        <f t="shared" si="216"/>
        <v>-149.3095870908638</v>
      </c>
      <c r="V457" s="23">
        <f t="shared" si="217"/>
        <v>-146.98949966082046</v>
      </c>
      <c r="W457" s="24">
        <f t="shared" si="219"/>
        <v>0.96269500000000019</v>
      </c>
      <c r="X457" s="24">
        <f t="shared" si="199"/>
        <v>0.92545809523809541</v>
      </c>
      <c r="Y457" s="24">
        <f t="shared" si="200"/>
        <v>0.93151248015873023</v>
      </c>
      <c r="Z457" s="27">
        <f t="shared" si="201"/>
        <v>6.0543849206348144E-3</v>
      </c>
      <c r="AA457" s="64">
        <f t="shared" si="202"/>
        <v>-3.1182519841269962E-2</v>
      </c>
      <c r="AC457" s="36">
        <f t="shared" si="211"/>
        <v>-0.9997099502824669</v>
      </c>
      <c r="AD457" s="36">
        <f t="shared" si="218"/>
        <v>-2.16</v>
      </c>
      <c r="AE457" s="49"/>
      <c r="AF457" s="36"/>
      <c r="AG457" s="21"/>
      <c r="AI457" s="23"/>
      <c r="AJ457" s="23"/>
      <c r="AK457" s="24"/>
      <c r="AL457" s="24"/>
      <c r="AM457" s="24"/>
      <c r="AN457" s="27"/>
      <c r="AO457" s="18"/>
      <c r="AP457" s="21"/>
    </row>
    <row r="458" spans="1:42" ht="15">
      <c r="A458" s="14">
        <v>1368900</v>
      </c>
      <c r="B458" s="12">
        <f t="shared" si="212"/>
        <v>-1368.9</v>
      </c>
      <c r="C458" s="12">
        <f t="shared" si="213"/>
        <v>1.5</v>
      </c>
      <c r="D458" s="16">
        <v>0.45534999999999998</v>
      </c>
      <c r="G458" s="23">
        <f t="shared" si="214"/>
        <v>-259.12705914358219</v>
      </c>
      <c r="H458" s="23">
        <f t="shared" si="214"/>
        <v>-258.35369666690121</v>
      </c>
      <c r="I458" s="24">
        <f t="shared" si="203"/>
        <v>0.65430999999999995</v>
      </c>
      <c r="J458" s="24">
        <f t="shared" si="204"/>
        <v>0.70678833333333335</v>
      </c>
      <c r="K458" s="24">
        <f t="shared" si="205"/>
        <v>0.6836927777777777</v>
      </c>
      <c r="L458" s="65">
        <f t="shared" si="206"/>
        <v>-2.3095555555555647E-2</v>
      </c>
      <c r="M458" s="18">
        <f t="shared" si="207"/>
        <v>2.9382777777777758E-2</v>
      </c>
      <c r="N458" s="21"/>
      <c r="O458" s="36">
        <f t="shared" si="209"/>
        <v>-0.97257314306155729</v>
      </c>
      <c r="P458" s="36">
        <f t="shared" si="215"/>
        <v>-1.8</v>
      </c>
      <c r="U458" s="23">
        <f t="shared" si="216"/>
        <v>-144.66941223077765</v>
      </c>
      <c r="V458" s="23">
        <f t="shared" si="217"/>
        <v>-142.34932480073431</v>
      </c>
      <c r="W458" s="24">
        <f t="shared" si="219"/>
        <v>0.87752928571428579</v>
      </c>
      <c r="X458" s="24">
        <f t="shared" si="199"/>
        <v>0.83609601190476202</v>
      </c>
      <c r="Y458" s="24">
        <f t="shared" si="200"/>
        <v>0.96598835317460308</v>
      </c>
      <c r="Z458" s="27">
        <f t="shared" si="201"/>
        <v>0.12989234126984106</v>
      </c>
      <c r="AA458" s="64">
        <f t="shared" si="202"/>
        <v>8.8459067460317287E-2</v>
      </c>
      <c r="AC458" s="36">
        <f t="shared" si="211"/>
        <v>-0.75034167228982529</v>
      </c>
      <c r="AD458" s="36">
        <f t="shared" si="218"/>
        <v>-2.16</v>
      </c>
      <c r="AE458" s="49"/>
      <c r="AF458" s="36"/>
      <c r="AG458" s="21"/>
      <c r="AI458" s="23"/>
      <c r="AJ458" s="23"/>
      <c r="AK458" s="24"/>
      <c r="AL458" s="24"/>
      <c r="AM458" s="24"/>
      <c r="AN458" s="27"/>
      <c r="AO458" s="18"/>
      <c r="AP458" s="21"/>
    </row>
    <row r="459" spans="1:42" ht="15">
      <c r="A459" s="14">
        <v>1367300</v>
      </c>
      <c r="B459" s="12">
        <f t="shared" si="212"/>
        <v>-1367.3</v>
      </c>
      <c r="C459" s="12">
        <f t="shared" si="213"/>
        <v>1.6000000000001364</v>
      </c>
      <c r="D459" s="16">
        <v>0.38984000000000002</v>
      </c>
      <c r="G459" s="23">
        <f t="shared" si="214"/>
        <v>-257.58033419022013</v>
      </c>
      <c r="H459" s="23">
        <f t="shared" si="214"/>
        <v>-256.80697171353916</v>
      </c>
      <c r="I459" s="24">
        <f t="shared" si="203"/>
        <v>0.74717</v>
      </c>
      <c r="J459" s="24">
        <f t="shared" si="204"/>
        <v>0.69563333333333333</v>
      </c>
      <c r="K459" s="24">
        <f t="shared" si="205"/>
        <v>0.7195988888888889</v>
      </c>
      <c r="L459" s="65">
        <f t="shared" si="206"/>
        <v>2.3965555555555573E-2</v>
      </c>
      <c r="M459" s="18">
        <f t="shared" si="207"/>
        <v>-2.7571111111111102E-2</v>
      </c>
      <c r="N459" s="21"/>
      <c r="O459" s="36">
        <f t="shared" si="209"/>
        <v>-0.5955236204715264</v>
      </c>
      <c r="P459" s="36">
        <f t="shared" si="215"/>
        <v>-1.8</v>
      </c>
      <c r="U459" s="23">
        <f t="shared" si="216"/>
        <v>-140.0292373706915</v>
      </c>
      <c r="V459" s="23">
        <f t="shared" si="217"/>
        <v>-137.70914994064816</v>
      </c>
      <c r="W459" s="24">
        <f t="shared" si="219"/>
        <v>0.66806374999999996</v>
      </c>
      <c r="X459" s="24">
        <f t="shared" si="199"/>
        <v>0.89073196428571444</v>
      </c>
      <c r="Y459" s="24">
        <f t="shared" si="200"/>
        <v>0.95213544312169318</v>
      </c>
      <c r="Z459" s="27">
        <f t="shared" si="201"/>
        <v>6.1403478835978742E-2</v>
      </c>
      <c r="AA459" s="64">
        <f t="shared" si="202"/>
        <v>0.28407169312169323</v>
      </c>
      <c r="AC459" s="36">
        <f t="shared" si="211"/>
        <v>-0.14988018671397416</v>
      </c>
      <c r="AD459" s="36">
        <f t="shared" si="218"/>
        <v>-2.16</v>
      </c>
      <c r="AE459" s="49"/>
      <c r="AF459" s="36"/>
      <c r="AG459" s="21"/>
      <c r="AI459" s="23"/>
      <c r="AJ459" s="23"/>
      <c r="AK459" s="24"/>
      <c r="AL459" s="24"/>
      <c r="AM459" s="24"/>
      <c r="AN459" s="27"/>
      <c r="AO459" s="18"/>
      <c r="AP459" s="21"/>
    </row>
    <row r="460" spans="1:42" ht="15">
      <c r="A460" s="14">
        <v>1365800</v>
      </c>
      <c r="B460" s="12">
        <f t="shared" si="212"/>
        <v>-1365.8</v>
      </c>
      <c r="C460" s="12">
        <f t="shared" si="213"/>
        <v>1.5</v>
      </c>
      <c r="D460" s="16">
        <v>0.95921000000000001</v>
      </c>
      <c r="G460" s="23">
        <f t="shared" si="214"/>
        <v>-256.03360923685807</v>
      </c>
      <c r="H460" s="23">
        <f t="shared" si="214"/>
        <v>-255.2602467601771</v>
      </c>
      <c r="I460" s="24">
        <f t="shared" si="203"/>
        <v>0.68542000000000003</v>
      </c>
      <c r="J460" s="24">
        <f t="shared" si="204"/>
        <v>0.70856666666666668</v>
      </c>
      <c r="K460" s="24">
        <f t="shared" si="205"/>
        <v>0.75131444444444462</v>
      </c>
      <c r="L460" s="65">
        <f t="shared" si="206"/>
        <v>4.274777777777794E-2</v>
      </c>
      <c r="M460" s="18">
        <f t="shared" si="207"/>
        <v>6.5894444444444589E-2</v>
      </c>
      <c r="N460" s="21"/>
      <c r="O460" s="36">
        <f t="shared" si="209"/>
        <v>6.0178022644940612E-2</v>
      </c>
      <c r="P460" s="36">
        <f t="shared" si="215"/>
        <v>-1.8</v>
      </c>
      <c r="U460" s="23">
        <f t="shared" si="216"/>
        <v>-135.38906251060536</v>
      </c>
      <c r="V460" s="23">
        <f t="shared" si="217"/>
        <v>-133.06897508056201</v>
      </c>
      <c r="W460" s="24">
        <f t="shared" si="219"/>
        <v>1.1266028571428575</v>
      </c>
      <c r="X460" s="24">
        <f t="shared" si="199"/>
        <v>0.99078053571428581</v>
      </c>
      <c r="Y460" s="24">
        <f t="shared" si="200"/>
        <v>0.93821941137566134</v>
      </c>
      <c r="Z460" s="27">
        <f t="shared" si="201"/>
        <v>-5.2561124338624476E-2</v>
      </c>
      <c r="AA460" s="64">
        <f t="shared" si="202"/>
        <v>-0.18838344576719612</v>
      </c>
      <c r="AC460" s="36">
        <f t="shared" si="211"/>
        <v>0.52071190395807621</v>
      </c>
      <c r="AD460" s="36">
        <f t="shared" si="218"/>
        <v>-2.16</v>
      </c>
      <c r="AE460" s="49"/>
      <c r="AF460" s="36"/>
      <c r="AG460" s="21"/>
      <c r="AI460" s="23"/>
      <c r="AJ460" s="23"/>
      <c r="AK460" s="24"/>
      <c r="AL460" s="24"/>
      <c r="AM460" s="24"/>
      <c r="AN460" s="27"/>
      <c r="AO460" s="18"/>
      <c r="AP460" s="21"/>
    </row>
    <row r="461" spans="1:42" ht="15">
      <c r="A461" s="14">
        <v>1364200</v>
      </c>
      <c r="B461" s="12">
        <f t="shared" si="212"/>
        <v>-1364.2</v>
      </c>
      <c r="C461" s="12">
        <f t="shared" si="213"/>
        <v>1.5999999999999091</v>
      </c>
      <c r="D461" s="16">
        <v>1.0647</v>
      </c>
      <c r="G461" s="23">
        <f t="shared" si="214"/>
        <v>-254.48688428349601</v>
      </c>
      <c r="H461" s="23">
        <f t="shared" si="214"/>
        <v>-253.71352180681504</v>
      </c>
      <c r="I461" s="24">
        <f t="shared" si="203"/>
        <v>0.69311</v>
      </c>
      <c r="J461" s="24">
        <f t="shared" si="204"/>
        <v>0.69743333333333324</v>
      </c>
      <c r="K461" s="24">
        <f t="shared" si="205"/>
        <v>0.81275888888888892</v>
      </c>
      <c r="L461" s="65">
        <f t="shared" si="206"/>
        <v>0.11532555555555568</v>
      </c>
      <c r="M461" s="18">
        <f t="shared" si="207"/>
        <v>0.11964888888888892</v>
      </c>
      <c r="N461" s="21"/>
      <c r="O461" s="36">
        <f t="shared" si="209"/>
        <v>0.68772170016162626</v>
      </c>
      <c r="P461" s="36">
        <f t="shared" si="215"/>
        <v>-1.8</v>
      </c>
      <c r="U461" s="23">
        <f t="shared" si="216"/>
        <v>-130.74888765051921</v>
      </c>
      <c r="V461" s="23">
        <f t="shared" si="217"/>
        <v>-128.42880022047586</v>
      </c>
      <c r="W461" s="24">
        <f t="shared" si="219"/>
        <v>1.177675</v>
      </c>
      <c r="X461" s="24">
        <f t="shared" si="199"/>
        <v>1.1739411904761905</v>
      </c>
      <c r="Y461" s="24">
        <f t="shared" si="200"/>
        <v>0.88413700396825401</v>
      </c>
      <c r="Z461" s="27">
        <f t="shared" si="201"/>
        <v>-0.28980418650793649</v>
      </c>
      <c r="AA461" s="64">
        <f t="shared" si="202"/>
        <v>-0.29353799603174602</v>
      </c>
      <c r="AC461" s="36">
        <f t="shared" si="211"/>
        <v>0.94765710769994571</v>
      </c>
      <c r="AD461" s="36">
        <f t="shared" si="218"/>
        <v>-2.16</v>
      </c>
      <c r="AE461" s="49"/>
      <c r="AF461" s="36"/>
      <c r="AG461" s="21"/>
      <c r="AI461" s="23"/>
      <c r="AJ461" s="23"/>
      <c r="AK461" s="24"/>
      <c r="AL461" s="24"/>
      <c r="AM461" s="24"/>
      <c r="AN461" s="27"/>
      <c r="AO461" s="18"/>
      <c r="AP461" s="21"/>
    </row>
    <row r="462" spans="1:42" ht="15">
      <c r="A462" s="14">
        <v>1362700</v>
      </c>
      <c r="B462" s="12">
        <f t="shared" si="212"/>
        <v>-1362.7</v>
      </c>
      <c r="C462" s="12">
        <f t="shared" si="213"/>
        <v>1.5</v>
      </c>
      <c r="D462" s="16">
        <v>0.97484999999999999</v>
      </c>
      <c r="G462" s="23">
        <f t="shared" si="214"/>
        <v>-252.94015933013395</v>
      </c>
      <c r="H462" s="23">
        <f t="shared" si="214"/>
        <v>-252.16679685345298</v>
      </c>
      <c r="I462" s="24">
        <f t="shared" si="203"/>
        <v>0.71377000000000002</v>
      </c>
      <c r="J462" s="24">
        <f t="shared" si="204"/>
        <v>0.76596500000000012</v>
      </c>
      <c r="K462" s="24">
        <f t="shared" si="205"/>
        <v>0.84962888888888899</v>
      </c>
      <c r="L462" s="65">
        <f t="shared" si="206"/>
        <v>8.3663888888888871E-2</v>
      </c>
      <c r="M462" s="18">
        <f t="shared" si="207"/>
        <v>0.13585888888888897</v>
      </c>
      <c r="N462" s="21"/>
      <c r="O462" s="36">
        <f t="shared" si="209"/>
        <v>0.99347275099734556</v>
      </c>
      <c r="P462" s="36">
        <f t="shared" si="215"/>
        <v>-1.8</v>
      </c>
      <c r="U462" s="23">
        <f t="shared" si="216"/>
        <v>-126.10871279043306</v>
      </c>
      <c r="V462" s="23">
        <f t="shared" si="217"/>
        <v>-123.78862536038972</v>
      </c>
      <c r="W462" s="24">
        <f t="shared" si="219"/>
        <v>1.2175457142857142</v>
      </c>
      <c r="X462" s="24">
        <f t="shared" si="199"/>
        <v>1.0601407936507936</v>
      </c>
      <c r="Y462" s="24">
        <f t="shared" si="200"/>
        <v>0.84810237433862445</v>
      </c>
      <c r="Z462" s="27">
        <f t="shared" si="201"/>
        <v>-0.21203841931216916</v>
      </c>
      <c r="AA462" s="64">
        <f t="shared" si="202"/>
        <v>-0.36944333994708978</v>
      </c>
      <c r="AC462" s="36">
        <f t="shared" si="211"/>
        <v>0.93118301871341735</v>
      </c>
      <c r="AD462" s="36">
        <f t="shared" si="218"/>
        <v>-2.16</v>
      </c>
      <c r="AE462" s="49"/>
      <c r="AF462" s="36"/>
      <c r="AG462" s="21"/>
      <c r="AI462" s="23"/>
      <c r="AJ462" s="23"/>
      <c r="AK462" s="24"/>
      <c r="AL462" s="24"/>
      <c r="AM462" s="24"/>
      <c r="AN462" s="27"/>
      <c r="AO462" s="18"/>
      <c r="AP462" s="21"/>
    </row>
    <row r="463" spans="1:42" ht="15">
      <c r="A463" s="14">
        <v>1361100</v>
      </c>
      <c r="B463" s="12">
        <f t="shared" si="212"/>
        <v>-1361.1</v>
      </c>
      <c r="C463" s="12">
        <f t="shared" si="213"/>
        <v>1.6000000000001364</v>
      </c>
      <c r="D463" s="16">
        <v>1.3487</v>
      </c>
      <c r="G463" s="23">
        <f t="shared" si="214"/>
        <v>-251.39343437677189</v>
      </c>
      <c r="H463" s="23">
        <f t="shared" si="214"/>
        <v>-250.62007190009092</v>
      </c>
      <c r="I463" s="24">
        <f t="shared" si="203"/>
        <v>0.89101500000000011</v>
      </c>
      <c r="J463" s="24">
        <f t="shared" si="204"/>
        <v>0.83631166666666668</v>
      </c>
      <c r="K463" s="24">
        <f t="shared" si="205"/>
        <v>0.92071111111111137</v>
      </c>
      <c r="L463" s="65">
        <f t="shared" si="206"/>
        <v>8.4399444444444693E-2</v>
      </c>
      <c r="M463" s="18">
        <f t="shared" si="207"/>
        <v>2.9696111111111256E-2</v>
      </c>
      <c r="N463" s="21"/>
      <c r="O463" s="36">
        <f t="shared" si="209"/>
        <v>0.83436686042165609</v>
      </c>
      <c r="P463" s="36">
        <f t="shared" si="215"/>
        <v>-1.8</v>
      </c>
      <c r="U463" s="23">
        <f t="shared" si="216"/>
        <v>-121.46853793034691</v>
      </c>
      <c r="V463" s="23">
        <f t="shared" si="217"/>
        <v>-119.14845050030357</v>
      </c>
      <c r="W463" s="24">
        <f t="shared" si="219"/>
        <v>0.78520166666666669</v>
      </c>
      <c r="X463" s="24">
        <f t="shared" si="199"/>
        <v>0.89841960317460323</v>
      </c>
      <c r="Y463" s="24">
        <f t="shared" si="200"/>
        <v>0.82080372354497355</v>
      </c>
      <c r="Z463" s="27">
        <f t="shared" si="201"/>
        <v>-7.761587962962968E-2</v>
      </c>
      <c r="AA463" s="64">
        <f t="shared" si="202"/>
        <v>3.5602056878306865E-2</v>
      </c>
      <c r="AC463" s="36">
        <f t="shared" si="211"/>
        <v>0.47899804632439275</v>
      </c>
      <c r="AD463" s="36">
        <f t="shared" si="218"/>
        <v>-2.16</v>
      </c>
      <c r="AE463" s="49"/>
      <c r="AF463" s="36"/>
      <c r="AG463" s="21"/>
      <c r="AI463" s="23"/>
      <c r="AJ463" s="23"/>
      <c r="AK463" s="24"/>
      <c r="AL463" s="24"/>
      <c r="AM463" s="24"/>
      <c r="AN463" s="27"/>
      <c r="AO463" s="18"/>
      <c r="AP463" s="21"/>
    </row>
    <row r="464" spans="1:42" ht="15">
      <c r="A464" s="14">
        <v>1359500</v>
      </c>
      <c r="B464" s="12">
        <f t="shared" si="212"/>
        <v>-1359.5</v>
      </c>
      <c r="C464" s="12">
        <f t="shared" si="213"/>
        <v>1.5999999999999091</v>
      </c>
      <c r="D464" s="16">
        <v>1.052</v>
      </c>
      <c r="G464" s="23">
        <f t="shared" si="214"/>
        <v>-249.84670942340983</v>
      </c>
      <c r="H464" s="23">
        <f t="shared" si="214"/>
        <v>-249.07334694672886</v>
      </c>
      <c r="I464" s="24">
        <f t="shared" si="203"/>
        <v>0.90415000000000001</v>
      </c>
      <c r="J464" s="24">
        <f t="shared" si="204"/>
        <v>1.0340550000000002</v>
      </c>
      <c r="K464" s="24">
        <f t="shared" si="205"/>
        <v>0.93234222222222229</v>
      </c>
      <c r="L464" s="65">
        <f t="shared" si="206"/>
        <v>-0.10171277777777787</v>
      </c>
      <c r="M464" s="18">
        <f t="shared" si="207"/>
        <v>2.8192222222222285E-2</v>
      </c>
      <c r="N464" s="21"/>
      <c r="O464" s="36">
        <f t="shared" si="209"/>
        <v>0.28485144289991698</v>
      </c>
      <c r="P464" s="36">
        <f t="shared" si="215"/>
        <v>-1.8</v>
      </c>
      <c r="U464" s="23">
        <f t="shared" si="216"/>
        <v>-116.82836307026076</v>
      </c>
      <c r="V464" s="23">
        <f t="shared" si="217"/>
        <v>-114.50827564021742</v>
      </c>
      <c r="W464" s="24">
        <f t="shared" si="219"/>
        <v>0.69251142857142867</v>
      </c>
      <c r="X464" s="24">
        <f t="shared" si="199"/>
        <v>0.64237380952380951</v>
      </c>
      <c r="Y464" s="24">
        <f t="shared" si="200"/>
        <v>0.83519571428571426</v>
      </c>
      <c r="Z464" s="27">
        <f t="shared" si="201"/>
        <v>0.19282190476190475</v>
      </c>
      <c r="AA464" s="64">
        <f t="shared" si="202"/>
        <v>0.1426842857142856</v>
      </c>
      <c r="AC464" s="36">
        <f t="shared" si="211"/>
        <v>-0.19731543541012636</v>
      </c>
      <c r="AD464" s="36">
        <f t="shared" si="218"/>
        <v>-2.16</v>
      </c>
      <c r="AE464" s="49"/>
      <c r="AF464" s="36"/>
      <c r="AG464" s="21"/>
      <c r="AI464" s="23"/>
      <c r="AJ464" s="23"/>
      <c r="AK464" s="24"/>
      <c r="AL464" s="24"/>
      <c r="AM464" s="24"/>
      <c r="AN464" s="27"/>
      <c r="AO464" s="18"/>
      <c r="AP464" s="21"/>
    </row>
    <row r="465" spans="1:42" ht="15">
      <c r="A465" s="14">
        <v>1357900</v>
      </c>
      <c r="B465" s="12">
        <f t="shared" si="212"/>
        <v>-1357.9</v>
      </c>
      <c r="C465" s="12">
        <f t="shared" si="213"/>
        <v>1.5999999999999091</v>
      </c>
      <c r="D465" s="16">
        <v>1.2365999999999999</v>
      </c>
      <c r="G465" s="23">
        <f t="shared" si="214"/>
        <v>-248.29998447004778</v>
      </c>
      <c r="H465" s="23">
        <f t="shared" si="214"/>
        <v>-247.5266219933668</v>
      </c>
      <c r="I465" s="24">
        <f t="shared" si="203"/>
        <v>1.3069999999999999</v>
      </c>
      <c r="J465" s="24">
        <f t="shared" si="204"/>
        <v>1.0872883333333334</v>
      </c>
      <c r="K465" s="24">
        <f t="shared" si="205"/>
        <v>0.98166333333333333</v>
      </c>
      <c r="L465" s="65">
        <f t="shared" si="206"/>
        <v>-0.10562500000000008</v>
      </c>
      <c r="M465" s="18">
        <f t="shared" si="207"/>
        <v>-0.32533666666666661</v>
      </c>
      <c r="N465" s="21"/>
      <c r="O465" s="36">
        <f t="shared" si="209"/>
        <v>-0.39794913052585246</v>
      </c>
      <c r="P465" s="36">
        <f t="shared" si="215"/>
        <v>-1.8</v>
      </c>
      <c r="U465" s="23">
        <f t="shared" si="216"/>
        <v>-112.18818821017462</v>
      </c>
      <c r="V465" s="23">
        <f t="shared" si="217"/>
        <v>-109.86810078013127</v>
      </c>
      <c r="W465" s="24">
        <f t="shared" si="219"/>
        <v>0.44940833333333335</v>
      </c>
      <c r="X465" s="24">
        <f t="shared" si="199"/>
        <v>0.59343436507936509</v>
      </c>
      <c r="Y465" s="24">
        <f t="shared" si="200"/>
        <v>0.83311613756613756</v>
      </c>
      <c r="Z465" s="27">
        <f t="shared" si="201"/>
        <v>0.23968177248677247</v>
      </c>
      <c r="AA465" s="64">
        <f t="shared" si="202"/>
        <v>0.38370780423280421</v>
      </c>
      <c r="AC465" s="36">
        <f t="shared" si="211"/>
        <v>-0.78130283199944839</v>
      </c>
      <c r="AD465" s="36">
        <f t="shared" si="218"/>
        <v>-2.16</v>
      </c>
      <c r="AE465" s="49"/>
      <c r="AF465" s="36"/>
      <c r="AG465" s="21"/>
      <c r="AI465" s="23"/>
      <c r="AJ465" s="23"/>
      <c r="AK465" s="24"/>
      <c r="AL465" s="24"/>
      <c r="AM465" s="24"/>
      <c r="AN465" s="27"/>
      <c r="AO465" s="18"/>
      <c r="AP465" s="21"/>
    </row>
    <row r="466" spans="1:42" ht="15">
      <c r="A466" s="14">
        <v>1356400</v>
      </c>
      <c r="B466" s="12">
        <f t="shared" si="212"/>
        <v>-1356.4</v>
      </c>
      <c r="C466" s="12">
        <f t="shared" si="213"/>
        <v>1.5</v>
      </c>
      <c r="D466" s="16">
        <v>1.2778</v>
      </c>
      <c r="G466" s="23">
        <f t="shared" si="214"/>
        <v>-246.75325951668572</v>
      </c>
      <c r="H466" s="23">
        <f t="shared" si="214"/>
        <v>-245.97989704000474</v>
      </c>
      <c r="I466" s="24">
        <f t="shared" si="203"/>
        <v>1.0507150000000001</v>
      </c>
      <c r="J466" s="24">
        <f t="shared" si="204"/>
        <v>1.217255</v>
      </c>
      <c r="K466" s="24">
        <f t="shared" si="205"/>
        <v>1.072751111111111</v>
      </c>
      <c r="L466" s="65">
        <f t="shared" si="206"/>
        <v>-0.14450388888888899</v>
      </c>
      <c r="M466" s="18">
        <f t="shared" si="207"/>
        <v>2.2036111111110923E-2</v>
      </c>
      <c r="N466" s="21"/>
      <c r="O466" s="36">
        <f t="shared" si="209"/>
        <v>-0.89454488306662638</v>
      </c>
      <c r="P466" s="36">
        <f t="shared" si="215"/>
        <v>-1.8</v>
      </c>
      <c r="U466" s="23">
        <f t="shared" si="216"/>
        <v>-107.54801335008847</v>
      </c>
      <c r="V466" s="23">
        <f t="shared" si="217"/>
        <v>-105.22792592004512</v>
      </c>
      <c r="W466" s="24">
        <f t="shared" si="219"/>
        <v>0.6383833333333333</v>
      </c>
      <c r="X466" s="24">
        <f t="shared" si="199"/>
        <v>0.57321103174603172</v>
      </c>
      <c r="Y466" s="24">
        <f t="shared" si="200"/>
        <v>0.77507018518518522</v>
      </c>
      <c r="Z466" s="27">
        <f t="shared" si="201"/>
        <v>0.2018591534391535</v>
      </c>
      <c r="AA466" s="64">
        <f t="shared" si="202"/>
        <v>0.13668685185185192</v>
      </c>
      <c r="AC466" s="36">
        <f t="shared" si="211"/>
        <v>-0.99970995028246668</v>
      </c>
      <c r="AD466" s="36">
        <f t="shared" si="218"/>
        <v>-2.16</v>
      </c>
      <c r="AE466" s="49"/>
      <c r="AF466" s="36"/>
      <c r="AG466" s="21"/>
      <c r="AI466" s="23"/>
      <c r="AJ466" s="23"/>
      <c r="AK466" s="24"/>
      <c r="AL466" s="24"/>
      <c r="AM466" s="24"/>
      <c r="AN466" s="27"/>
      <c r="AO466" s="18"/>
      <c r="AP466" s="21"/>
    </row>
    <row r="467" spans="1:42" ht="15">
      <c r="A467" s="14">
        <v>1354400</v>
      </c>
      <c r="B467" s="12">
        <f t="shared" si="212"/>
        <v>-1354.4</v>
      </c>
      <c r="C467" s="12">
        <f t="shared" si="213"/>
        <v>2</v>
      </c>
      <c r="D467" s="16">
        <v>2.2269999999999999</v>
      </c>
      <c r="G467" s="23">
        <f t="shared" si="214"/>
        <v>-245.20653456332366</v>
      </c>
      <c r="H467" s="23">
        <f t="shared" si="214"/>
        <v>-244.43317208664268</v>
      </c>
      <c r="I467" s="24">
        <f t="shared" si="203"/>
        <v>1.2940499999999999</v>
      </c>
      <c r="J467" s="24">
        <f t="shared" si="204"/>
        <v>1.0655383333333333</v>
      </c>
      <c r="K467" s="24">
        <f t="shared" si="205"/>
        <v>1.1809322222222223</v>
      </c>
      <c r="L467" s="65">
        <f t="shared" si="206"/>
        <v>0.11539388888888902</v>
      </c>
      <c r="M467" s="18">
        <f t="shared" si="207"/>
        <v>-0.11311777777777765</v>
      </c>
      <c r="N467" s="21"/>
      <c r="O467" s="36">
        <f t="shared" si="209"/>
        <v>-0.97257314306154574</v>
      </c>
      <c r="P467" s="36">
        <f t="shared" si="215"/>
        <v>-1.8</v>
      </c>
      <c r="U467" s="23">
        <f t="shared" si="216"/>
        <v>-102.90783849000232</v>
      </c>
      <c r="V467" s="23">
        <f t="shared" si="217"/>
        <v>-100.58775105995898</v>
      </c>
      <c r="W467" s="24">
        <f t="shared" si="219"/>
        <v>0.63184142857142855</v>
      </c>
      <c r="X467" s="24">
        <f t="shared" si="199"/>
        <v>0.68927214285714289</v>
      </c>
      <c r="Y467" s="24">
        <f t="shared" si="200"/>
        <v>0.72458880952380966</v>
      </c>
      <c r="Z467" s="27">
        <f t="shared" si="201"/>
        <v>3.5316666666666774E-2</v>
      </c>
      <c r="AA467" s="64">
        <f t="shared" si="202"/>
        <v>9.2747380952381109E-2</v>
      </c>
      <c r="AC467" s="36">
        <f t="shared" si="211"/>
        <v>-0.75034167228981952</v>
      </c>
      <c r="AD467" s="36">
        <f t="shared" si="218"/>
        <v>-2.16</v>
      </c>
      <c r="AE467" s="49"/>
      <c r="AF467" s="36"/>
      <c r="AG467" s="21"/>
      <c r="AI467" s="23"/>
      <c r="AJ467" s="23"/>
      <c r="AK467" s="24"/>
      <c r="AL467" s="24"/>
      <c r="AM467" s="24"/>
      <c r="AN467" s="27"/>
      <c r="AO467" s="18"/>
      <c r="AP467" s="21"/>
    </row>
    <row r="468" spans="1:42" ht="15">
      <c r="A468" s="14">
        <v>1352800</v>
      </c>
      <c r="B468" s="12">
        <f t="shared" si="212"/>
        <v>-1352.8</v>
      </c>
      <c r="C468" s="12">
        <f t="shared" si="213"/>
        <v>1.6000000000001364</v>
      </c>
      <c r="D468" s="16">
        <v>2.1949000000000001</v>
      </c>
      <c r="G468" s="23">
        <f t="shared" ref="G468:H483" si="220">G467 + 1.54672495336205</f>
        <v>-243.6598096099616</v>
      </c>
      <c r="H468" s="23">
        <f t="shared" si="220"/>
        <v>-242.88644713328063</v>
      </c>
      <c r="I468" s="24">
        <f t="shared" si="203"/>
        <v>0.85185</v>
      </c>
      <c r="J468" s="24">
        <f t="shared" si="204"/>
        <v>1.0917366666666668</v>
      </c>
      <c r="K468" s="24">
        <f t="shared" si="205"/>
        <v>1.224375</v>
      </c>
      <c r="L468" s="65">
        <f t="shared" si="206"/>
        <v>0.13263833333333319</v>
      </c>
      <c r="M468" s="18">
        <f t="shared" si="207"/>
        <v>0.372525</v>
      </c>
      <c r="N468" s="21"/>
      <c r="O468" s="36">
        <f t="shared" si="209"/>
        <v>-0.59552362047148655</v>
      </c>
      <c r="P468" s="36">
        <f t="shared" si="215"/>
        <v>-1.8</v>
      </c>
      <c r="U468" s="23">
        <f t="shared" si="216"/>
        <v>-98.267663629916171</v>
      </c>
      <c r="V468" s="23">
        <f t="shared" si="217"/>
        <v>-95.947576199872827</v>
      </c>
      <c r="W468" s="24">
        <f t="shared" si="219"/>
        <v>0.79759166666666681</v>
      </c>
      <c r="X468" s="24">
        <f t="shared" ref="X468:X485" si="221">AVERAGE(W467:W469)</f>
        <v>0.84577325396825398</v>
      </c>
      <c r="Y468" s="24">
        <f t="shared" ref="Y468:Y485" si="222">AVERAGE(W464:W472)</f>
        <v>0.71078232804232799</v>
      </c>
      <c r="Z468" s="27">
        <f t="shared" ref="Z468:Z485" si="223">Y468-X468</f>
        <v>-0.13499092592592599</v>
      </c>
      <c r="AA468" s="64">
        <f t="shared" ref="AA468:AA485" si="224">Y468-W468</f>
        <v>-8.6809338624338817E-2</v>
      </c>
      <c r="AC468" s="36">
        <f t="shared" si="211"/>
        <v>-0.14988018671396738</v>
      </c>
      <c r="AD468" s="36">
        <f t="shared" si="218"/>
        <v>-2.16</v>
      </c>
      <c r="AE468" s="49"/>
      <c r="AF468" s="36"/>
      <c r="AG468" s="21"/>
      <c r="AI468" s="23"/>
      <c r="AJ468" s="23"/>
      <c r="AK468" s="24"/>
      <c r="AL468" s="24"/>
      <c r="AM468" s="24"/>
      <c r="AN468" s="27"/>
      <c r="AO468" s="18"/>
      <c r="AP468" s="21"/>
    </row>
    <row r="469" spans="1:42" ht="15">
      <c r="A469" s="14">
        <v>1351100</v>
      </c>
      <c r="B469" s="12">
        <f t="shared" si="212"/>
        <v>-1351.1</v>
      </c>
      <c r="C469" s="12">
        <f t="shared" si="213"/>
        <v>1.7000000000000455</v>
      </c>
      <c r="D469" s="16">
        <v>2.3380000000000001</v>
      </c>
      <c r="G469" s="23">
        <f t="shared" si="220"/>
        <v>-242.11308465659954</v>
      </c>
      <c r="H469" s="23">
        <f t="shared" si="220"/>
        <v>-241.33972217991857</v>
      </c>
      <c r="I469" s="24">
        <f t="shared" ref="I469:I532" si="225">AVERAGEIFS(Y_VADM,AgeBP,"&gt;"&amp;G469,AgeBP,"&lt;="&amp;G470)</f>
        <v>1.12931</v>
      </c>
      <c r="J469" s="24">
        <f t="shared" ref="J469:J532" si="226">AVERAGE(I468:I470)</f>
        <v>1.1646866666666666</v>
      </c>
      <c r="K469" s="24">
        <f t="shared" ref="K469:K532" si="227">AVERAGE(I465:I473)</f>
        <v>1.2450861111111111</v>
      </c>
      <c r="L469" s="65">
        <f t="shared" si="206"/>
        <v>8.0399444444444468E-2</v>
      </c>
      <c r="M469" s="18">
        <f t="shared" si="207"/>
        <v>0.11577611111111108</v>
      </c>
      <c r="N469" s="21"/>
      <c r="O469" s="36">
        <f t="shared" si="209"/>
        <v>6.0178022645004201E-2</v>
      </c>
      <c r="P469" s="36">
        <f t="shared" si="215"/>
        <v>-1.8</v>
      </c>
      <c r="U469" s="23">
        <f t="shared" si="216"/>
        <v>-93.627488769830023</v>
      </c>
      <c r="V469" s="23">
        <f t="shared" si="217"/>
        <v>-91.307401339786679</v>
      </c>
      <c r="W469" s="24">
        <f t="shared" si="219"/>
        <v>1.1078866666666667</v>
      </c>
      <c r="X469" s="24">
        <f t="shared" si="221"/>
        <v>0.85357992063492061</v>
      </c>
      <c r="Y469" s="24">
        <f t="shared" si="222"/>
        <v>0.75837735449735444</v>
      </c>
      <c r="Z469" s="27">
        <f t="shared" si="223"/>
        <v>-9.5202566137566169E-2</v>
      </c>
      <c r="AA469" s="64">
        <f t="shared" si="224"/>
        <v>-0.34950931216931225</v>
      </c>
      <c r="AC469" s="36">
        <f t="shared" si="211"/>
        <v>0.52071190395808209</v>
      </c>
      <c r="AD469" s="36">
        <f t="shared" si="218"/>
        <v>-2.16</v>
      </c>
      <c r="AE469" s="49"/>
      <c r="AF469" s="36"/>
      <c r="AG469" s="21"/>
      <c r="AI469" s="23"/>
      <c r="AJ469" s="23"/>
      <c r="AK469" s="24"/>
      <c r="AL469" s="24"/>
      <c r="AM469" s="24"/>
      <c r="AN469" s="27"/>
      <c r="AO469" s="18"/>
      <c r="AP469" s="21"/>
    </row>
    <row r="470" spans="1:42" ht="15">
      <c r="A470" s="14">
        <v>1349500</v>
      </c>
      <c r="B470" s="12">
        <f t="shared" si="212"/>
        <v>-1349.5</v>
      </c>
      <c r="C470" s="12">
        <f t="shared" si="213"/>
        <v>1.5999999999999091</v>
      </c>
      <c r="D470" s="16">
        <v>2.2065999999999999</v>
      </c>
      <c r="G470" s="23">
        <f t="shared" si="220"/>
        <v>-240.56635970323748</v>
      </c>
      <c r="H470" s="23">
        <f t="shared" si="220"/>
        <v>-239.79299722655651</v>
      </c>
      <c r="I470" s="24">
        <f t="shared" si="225"/>
        <v>1.5129000000000001</v>
      </c>
      <c r="J470" s="24">
        <f t="shared" si="226"/>
        <v>1.4432033333333336</v>
      </c>
      <c r="K470" s="24">
        <f t="shared" si="227"/>
        <v>1.2201638888888888</v>
      </c>
      <c r="L470" s="65">
        <f t="shared" si="206"/>
        <v>-0.22303944444444479</v>
      </c>
      <c r="M470" s="18">
        <f t="shared" si="207"/>
        <v>-0.29273611111111131</v>
      </c>
      <c r="N470" s="21"/>
      <c r="O470" s="36">
        <f t="shared" si="209"/>
        <v>0.68772170016166223</v>
      </c>
      <c r="P470" s="36">
        <f t="shared" si="215"/>
        <v>-1.8</v>
      </c>
      <c r="U470" s="23">
        <f t="shared" si="216"/>
        <v>-88.987313909743875</v>
      </c>
      <c r="V470" s="23">
        <f t="shared" si="217"/>
        <v>-86.667226479700531</v>
      </c>
      <c r="W470" s="24">
        <f t="shared" si="219"/>
        <v>0.65526142857142844</v>
      </c>
      <c r="X470" s="24">
        <f t="shared" si="221"/>
        <v>0.84212047619047625</v>
      </c>
      <c r="Y470" s="24">
        <f t="shared" si="222"/>
        <v>0.81309909523809509</v>
      </c>
      <c r="Z470" s="27">
        <f t="shared" si="223"/>
        <v>-2.9021380952381159E-2</v>
      </c>
      <c r="AA470" s="64">
        <f t="shared" si="224"/>
        <v>0.15783766666666665</v>
      </c>
      <c r="AC470" s="36">
        <f t="shared" si="211"/>
        <v>0.94765710769994793</v>
      </c>
      <c r="AD470" s="36">
        <f t="shared" si="218"/>
        <v>-2.16</v>
      </c>
      <c r="AE470" s="49"/>
      <c r="AF470" s="36"/>
      <c r="AG470" s="21"/>
      <c r="AI470" s="23"/>
      <c r="AJ470" s="23"/>
      <c r="AK470" s="24"/>
      <c r="AL470" s="24"/>
      <c r="AM470" s="24"/>
      <c r="AN470" s="27"/>
      <c r="AO470" s="18"/>
      <c r="AP470" s="21"/>
    </row>
    <row r="471" spans="1:42" ht="15">
      <c r="A471" s="14">
        <v>1347900</v>
      </c>
      <c r="B471" s="12">
        <f t="shared" si="212"/>
        <v>-1347.9</v>
      </c>
      <c r="C471" s="12">
        <f t="shared" si="213"/>
        <v>1.5999999999999091</v>
      </c>
      <c r="D471" s="16">
        <v>1.6073999999999999</v>
      </c>
      <c r="G471" s="23">
        <f t="shared" si="220"/>
        <v>-239.01963474987542</v>
      </c>
      <c r="H471" s="23">
        <f t="shared" si="220"/>
        <v>-238.24627227319445</v>
      </c>
      <c r="I471" s="24">
        <f t="shared" si="225"/>
        <v>1.6874</v>
      </c>
      <c r="J471" s="24">
        <f t="shared" si="226"/>
        <v>1.4941000000000002</v>
      </c>
      <c r="K471" s="24">
        <f t="shared" si="227"/>
        <v>1.2356733333333334</v>
      </c>
      <c r="L471" s="65">
        <f t="shared" si="206"/>
        <v>-0.2584266666666668</v>
      </c>
      <c r="M471" s="18">
        <f t="shared" si="207"/>
        <v>-0.45172666666666661</v>
      </c>
      <c r="N471" s="21"/>
      <c r="O471" s="36">
        <f t="shared" si="209"/>
        <v>0.99347275099735122</v>
      </c>
      <c r="P471" s="36">
        <f t="shared" si="215"/>
        <v>-1.8</v>
      </c>
      <c r="U471" s="23">
        <f t="shared" si="216"/>
        <v>-84.347139049657727</v>
      </c>
      <c r="V471" s="23">
        <f t="shared" si="217"/>
        <v>-82.027051619614383</v>
      </c>
      <c r="W471" s="24">
        <f t="shared" si="219"/>
        <v>0.7632133333333333</v>
      </c>
      <c r="X471" s="24">
        <f t="shared" si="221"/>
        <v>0.69313936507936502</v>
      </c>
      <c r="Y471" s="24">
        <f t="shared" si="222"/>
        <v>0.83347383597883584</v>
      </c>
      <c r="Z471" s="27">
        <f t="shared" si="223"/>
        <v>0.14033447089947082</v>
      </c>
      <c r="AA471" s="64">
        <f t="shared" si="224"/>
        <v>7.0260502645502543E-2</v>
      </c>
      <c r="AC471" s="36">
        <f t="shared" si="211"/>
        <v>0.93118301871341425</v>
      </c>
      <c r="AD471" s="36">
        <f t="shared" si="218"/>
        <v>-2.16</v>
      </c>
      <c r="AE471" s="49"/>
      <c r="AF471" s="36"/>
      <c r="AG471" s="21"/>
      <c r="AI471" s="23"/>
      <c r="AJ471" s="23"/>
      <c r="AK471" s="24"/>
      <c r="AL471" s="24"/>
      <c r="AM471" s="24"/>
      <c r="AN471" s="27"/>
      <c r="AO471" s="18"/>
      <c r="AP471" s="21"/>
    </row>
    <row r="472" spans="1:42" ht="15">
      <c r="A472" s="14">
        <v>1346300</v>
      </c>
      <c r="B472" s="12">
        <f t="shared" si="212"/>
        <v>-1346.3</v>
      </c>
      <c r="C472" s="12">
        <f t="shared" si="213"/>
        <v>1.6000000000001364</v>
      </c>
      <c r="D472" s="16">
        <v>1.2081</v>
      </c>
      <c r="G472" s="23">
        <f t="shared" si="220"/>
        <v>-237.47290979651336</v>
      </c>
      <c r="H472" s="23">
        <f t="shared" si="220"/>
        <v>-236.69954731983239</v>
      </c>
      <c r="I472" s="24">
        <f t="shared" si="225"/>
        <v>1.282</v>
      </c>
      <c r="J472" s="24">
        <f t="shared" si="226"/>
        <v>1.3533166666666669</v>
      </c>
      <c r="K472" s="24">
        <f t="shared" si="227"/>
        <v>1.2143977777777779</v>
      </c>
      <c r="L472" s="65">
        <f t="shared" si="206"/>
        <v>-0.13891888888888904</v>
      </c>
      <c r="M472" s="18">
        <f t="shared" si="207"/>
        <v>-6.7602222222222119E-2</v>
      </c>
      <c r="N472" s="21"/>
      <c r="O472" s="36">
        <f t="shared" si="209"/>
        <v>0.834366860421621</v>
      </c>
      <c r="P472" s="36">
        <f t="shared" si="215"/>
        <v>-1.8</v>
      </c>
      <c r="U472" s="23">
        <f t="shared" si="216"/>
        <v>-79.706964189571579</v>
      </c>
      <c r="V472" s="23">
        <f t="shared" si="217"/>
        <v>-77.386876759528235</v>
      </c>
      <c r="W472" s="24">
        <f t="shared" si="219"/>
        <v>0.66094333333333333</v>
      </c>
      <c r="X472" s="24">
        <f t="shared" si="221"/>
        <v>0.84834111111111099</v>
      </c>
      <c r="Y472" s="24">
        <f t="shared" si="222"/>
        <v>0.8695816772486773</v>
      </c>
      <c r="Z472" s="27">
        <f t="shared" si="223"/>
        <v>2.1240566137566308E-2</v>
      </c>
      <c r="AA472" s="64">
        <f t="shared" si="224"/>
        <v>0.20863834391534397</v>
      </c>
      <c r="AC472" s="36">
        <f t="shared" si="211"/>
        <v>0.47899804632438514</v>
      </c>
      <c r="AD472" s="36">
        <f t="shared" si="218"/>
        <v>-2.16</v>
      </c>
      <c r="AE472" s="49"/>
      <c r="AF472" s="36"/>
      <c r="AG472" s="21"/>
      <c r="AI472" s="23"/>
      <c r="AJ472" s="23"/>
      <c r="AK472" s="24"/>
      <c r="AL472" s="24"/>
      <c r="AM472" s="24"/>
      <c r="AN472" s="27"/>
      <c r="AO472" s="18"/>
      <c r="AP472" s="21"/>
    </row>
    <row r="473" spans="1:42" ht="15">
      <c r="A473" s="14">
        <v>1344700</v>
      </c>
      <c r="B473" s="12">
        <f t="shared" si="212"/>
        <v>-1344.7</v>
      </c>
      <c r="C473" s="12">
        <f t="shared" si="213"/>
        <v>1.5999999999999091</v>
      </c>
      <c r="D473" s="16">
        <v>1.2084999999999999</v>
      </c>
      <c r="G473" s="23">
        <f t="shared" si="220"/>
        <v>-235.9261848431513</v>
      </c>
      <c r="H473" s="23">
        <f t="shared" si="220"/>
        <v>-235.15282236647033</v>
      </c>
      <c r="I473" s="24">
        <f t="shared" si="225"/>
        <v>1.0905499999999999</v>
      </c>
      <c r="J473" s="24">
        <f t="shared" si="226"/>
        <v>1.1517500000000001</v>
      </c>
      <c r="K473" s="24">
        <f t="shared" si="227"/>
        <v>1.229281111111111</v>
      </c>
      <c r="L473" s="65">
        <f t="shared" ref="L473:L536" si="228">K473-J473</f>
        <v>7.7531111111110995E-2</v>
      </c>
      <c r="M473" s="18">
        <f t="shared" ref="M473:M536" si="229">K473-I473</f>
        <v>0.13873111111111114</v>
      </c>
      <c r="N473" s="21"/>
      <c r="O473" s="36">
        <f t="shared" si="209"/>
        <v>0.28485144289985592</v>
      </c>
      <c r="P473" s="36">
        <f t="shared" si="215"/>
        <v>-1.8</v>
      </c>
      <c r="U473" s="23">
        <f t="shared" si="216"/>
        <v>-75.066789329485431</v>
      </c>
      <c r="V473" s="23">
        <f t="shared" si="217"/>
        <v>-72.746701899442087</v>
      </c>
      <c r="W473" s="24">
        <f t="shared" si="219"/>
        <v>1.1208666666666665</v>
      </c>
      <c r="X473" s="24">
        <f t="shared" si="221"/>
        <v>0.90790466666666647</v>
      </c>
      <c r="Y473" s="24">
        <f t="shared" si="222"/>
        <v>0.88350492640692635</v>
      </c>
      <c r="Z473" s="27">
        <f t="shared" si="223"/>
        <v>-2.4399740259740121E-2</v>
      </c>
      <c r="AA473" s="64">
        <f t="shared" si="224"/>
        <v>-0.23736174025974011</v>
      </c>
      <c r="AC473" s="36">
        <f t="shared" si="211"/>
        <v>-0.19731543541013136</v>
      </c>
      <c r="AD473" s="36">
        <f t="shared" si="218"/>
        <v>-2.16</v>
      </c>
      <c r="AE473" s="49"/>
      <c r="AF473" s="36"/>
      <c r="AG473" s="21"/>
      <c r="AI473" s="23"/>
      <c r="AJ473" s="23"/>
      <c r="AK473" s="24"/>
      <c r="AL473" s="24"/>
      <c r="AM473" s="24"/>
      <c r="AN473" s="27"/>
      <c r="AO473" s="18"/>
      <c r="AP473" s="21"/>
    </row>
    <row r="474" spans="1:42" ht="15">
      <c r="A474" s="14">
        <v>1343100</v>
      </c>
      <c r="B474" s="12">
        <f t="shared" si="212"/>
        <v>-1343.1</v>
      </c>
      <c r="C474" s="12">
        <f t="shared" si="213"/>
        <v>1.6000000000001364</v>
      </c>
      <c r="D474" s="16">
        <v>1.0788</v>
      </c>
      <c r="G474" s="23">
        <f t="shared" si="220"/>
        <v>-234.37945988978925</v>
      </c>
      <c r="H474" s="23">
        <f t="shared" si="220"/>
        <v>-233.60609741310827</v>
      </c>
      <c r="I474" s="24">
        <f t="shared" si="225"/>
        <v>1.0827</v>
      </c>
      <c r="J474" s="24">
        <f t="shared" si="226"/>
        <v>1.1211833333333334</v>
      </c>
      <c r="K474" s="24">
        <f t="shared" si="227"/>
        <v>1.2292466666666666</v>
      </c>
      <c r="L474" s="65">
        <f t="shared" si="228"/>
        <v>0.10806333333333318</v>
      </c>
      <c r="M474" s="18">
        <f t="shared" si="229"/>
        <v>0.1465466666666666</v>
      </c>
      <c r="N474" s="21"/>
      <c r="O474" s="36">
        <f t="shared" si="209"/>
        <v>-0.39794913052591091</v>
      </c>
      <c r="P474" s="36">
        <f t="shared" si="215"/>
        <v>-1.8</v>
      </c>
      <c r="U474" s="23">
        <f t="shared" si="216"/>
        <v>-70.426614469399283</v>
      </c>
      <c r="V474" s="23">
        <f t="shared" si="217"/>
        <v>-68.106527039355939</v>
      </c>
      <c r="W474" s="24">
        <f t="shared" si="219"/>
        <v>0.94190399999999985</v>
      </c>
      <c r="X474" s="24">
        <f t="shared" si="221"/>
        <v>0.96150888888888864</v>
      </c>
      <c r="Y474" s="24">
        <f t="shared" si="222"/>
        <v>0.83876692640692629</v>
      </c>
      <c r="Z474" s="27">
        <f t="shared" si="223"/>
        <v>-0.12274196248196234</v>
      </c>
      <c r="AA474" s="64">
        <f t="shared" si="224"/>
        <v>-0.10313707359307356</v>
      </c>
      <c r="AC474" s="36">
        <f t="shared" si="211"/>
        <v>-0.78130283199945039</v>
      </c>
      <c r="AD474" s="36">
        <f t="shared" si="218"/>
        <v>-2.16</v>
      </c>
      <c r="AE474" s="49"/>
      <c r="AF474" s="36"/>
      <c r="AG474" s="21"/>
      <c r="AI474" s="23"/>
      <c r="AJ474" s="23"/>
      <c r="AK474" s="24"/>
      <c r="AL474" s="24"/>
      <c r="AM474" s="24"/>
      <c r="AN474" s="27"/>
      <c r="AO474" s="18"/>
      <c r="AP474" s="21"/>
    </row>
    <row r="475" spans="1:42" ht="15">
      <c r="A475" s="14">
        <v>1341400</v>
      </c>
      <c r="B475" s="12">
        <f t="shared" si="212"/>
        <v>-1341.4</v>
      </c>
      <c r="C475" s="12">
        <f t="shared" si="213"/>
        <v>1.6999999999998181</v>
      </c>
      <c r="D475" s="16">
        <v>1.0764</v>
      </c>
      <c r="G475" s="23">
        <f t="shared" si="220"/>
        <v>-232.83273493642719</v>
      </c>
      <c r="H475" s="23">
        <f t="shared" si="220"/>
        <v>-232.05937245974621</v>
      </c>
      <c r="I475" s="24">
        <f t="shared" si="225"/>
        <v>1.1903000000000001</v>
      </c>
      <c r="J475" s="24">
        <f t="shared" si="226"/>
        <v>1.1251900000000001</v>
      </c>
      <c r="K475" s="24">
        <f t="shared" si="227"/>
        <v>1.1637188888888887</v>
      </c>
      <c r="L475" s="65">
        <f t="shared" si="228"/>
        <v>3.8528888888888613E-2</v>
      </c>
      <c r="M475" s="18">
        <f t="shared" si="229"/>
        <v>-2.6581111111111388E-2</v>
      </c>
      <c r="N475" s="21"/>
      <c r="O475" s="36">
        <f t="shared" si="209"/>
        <v>-0.89454488306664859</v>
      </c>
      <c r="P475" s="36">
        <f t="shared" si="215"/>
        <v>-1.8</v>
      </c>
      <c r="U475" s="23">
        <f t="shared" si="216"/>
        <v>-65.786439609313135</v>
      </c>
      <c r="V475" s="23">
        <f t="shared" si="217"/>
        <v>-63.466352179269791</v>
      </c>
      <c r="W475" s="24">
        <f t="shared" si="219"/>
        <v>0.82175599999999993</v>
      </c>
      <c r="X475" s="24">
        <f t="shared" si="221"/>
        <v>0.90682399999999996</v>
      </c>
      <c r="Y475" s="24">
        <f t="shared" si="222"/>
        <v>0.83160891053391039</v>
      </c>
      <c r="Z475" s="27">
        <f t="shared" si="223"/>
        <v>-7.5215089466089569E-2</v>
      </c>
      <c r="AA475" s="64">
        <f t="shared" si="224"/>
        <v>9.8529105339104639E-3</v>
      </c>
      <c r="AC475" s="36">
        <f t="shared" si="211"/>
        <v>-0.99970995028246656</v>
      </c>
      <c r="AD475" s="36">
        <f t="shared" si="218"/>
        <v>-2.16</v>
      </c>
      <c r="AE475" s="49"/>
      <c r="AF475" s="36"/>
      <c r="AG475" s="21"/>
      <c r="AI475" s="23"/>
      <c r="AJ475" s="23"/>
      <c r="AK475" s="24"/>
      <c r="AL475" s="24"/>
      <c r="AM475" s="24"/>
      <c r="AN475" s="27"/>
      <c r="AO475" s="18"/>
      <c r="AP475" s="21"/>
    </row>
    <row r="476" spans="1:42" ht="15">
      <c r="A476" s="14">
        <v>1339800</v>
      </c>
      <c r="B476" s="12">
        <f t="shared" si="212"/>
        <v>-1339.8</v>
      </c>
      <c r="C476" s="12">
        <f t="shared" si="213"/>
        <v>1.6000000000001364</v>
      </c>
      <c r="D476" s="16">
        <v>1.0707</v>
      </c>
      <c r="G476" s="23">
        <f t="shared" si="220"/>
        <v>-231.28600998306513</v>
      </c>
      <c r="H476" s="23">
        <f t="shared" si="220"/>
        <v>-230.51264750638416</v>
      </c>
      <c r="I476" s="24">
        <f t="shared" si="225"/>
        <v>1.1025700000000001</v>
      </c>
      <c r="J476" s="24">
        <f t="shared" si="226"/>
        <v>1.0928899999999999</v>
      </c>
      <c r="K476" s="24">
        <f t="shared" si="227"/>
        <v>1.0889022222222222</v>
      </c>
      <c r="L476" s="65">
        <f t="shared" si="228"/>
        <v>-3.9877777777777013E-3</v>
      </c>
      <c r="M476" s="18">
        <f t="shared" si="229"/>
        <v>-1.3667777777777834E-2</v>
      </c>
      <c r="N476" s="21"/>
      <c r="O476" s="36">
        <f t="shared" si="209"/>
        <v>-0.97257314306153431</v>
      </c>
      <c r="P476" s="36">
        <f t="shared" si="215"/>
        <v>-1.8</v>
      </c>
      <c r="U476" s="23">
        <f t="shared" si="216"/>
        <v>-61.146264749226987</v>
      </c>
      <c r="V476" s="23">
        <f t="shared" si="217"/>
        <v>-58.826177319183643</v>
      </c>
      <c r="W476" s="24">
        <f t="shared" si="219"/>
        <v>0.956812</v>
      </c>
      <c r="X476" s="24">
        <f t="shared" si="221"/>
        <v>0.90048963636363633</v>
      </c>
      <c r="Y476" s="24">
        <f t="shared" si="222"/>
        <v>0.85203076238576236</v>
      </c>
      <c r="Z476" s="27">
        <f t="shared" si="223"/>
        <v>-4.8458873977873962E-2</v>
      </c>
      <c r="AA476" s="64">
        <f t="shared" si="224"/>
        <v>-0.10478123761423763</v>
      </c>
      <c r="AC476" s="36">
        <f t="shared" si="211"/>
        <v>-0.75034167228981496</v>
      </c>
      <c r="AD476" s="36">
        <f t="shared" si="218"/>
        <v>-2.16</v>
      </c>
      <c r="AE476" s="49"/>
      <c r="AF476" s="36"/>
      <c r="AG476" s="21"/>
      <c r="AI476" s="23"/>
      <c r="AJ476" s="23"/>
      <c r="AK476" s="24"/>
      <c r="AL476" s="24"/>
      <c r="AM476" s="24"/>
      <c r="AN476" s="27"/>
      <c r="AO476" s="18"/>
      <c r="AP476" s="21"/>
    </row>
    <row r="477" spans="1:42" ht="15">
      <c r="A477" s="14">
        <v>1338200</v>
      </c>
      <c r="B477" s="12">
        <f t="shared" si="212"/>
        <v>-1338.2</v>
      </c>
      <c r="C477" s="12">
        <f t="shared" si="213"/>
        <v>1.5999999999999091</v>
      </c>
      <c r="D477" s="16">
        <v>1.0102</v>
      </c>
      <c r="G477" s="23">
        <f t="shared" si="220"/>
        <v>-229.73928502970307</v>
      </c>
      <c r="H477" s="23">
        <f t="shared" si="220"/>
        <v>-228.9659225530221</v>
      </c>
      <c r="I477" s="24">
        <f t="shared" si="225"/>
        <v>0.98580000000000001</v>
      </c>
      <c r="J477" s="24">
        <f t="shared" si="226"/>
        <v>1.0724566666666668</v>
      </c>
      <c r="K477" s="24">
        <f t="shared" si="227"/>
        <v>1.0654911111111112</v>
      </c>
      <c r="L477" s="65">
        <f t="shared" si="228"/>
        <v>-6.9655555555556692E-3</v>
      </c>
      <c r="M477" s="18">
        <f t="shared" si="229"/>
        <v>7.9691111111111157E-2</v>
      </c>
      <c r="N477" s="21"/>
      <c r="O477" s="36">
        <f t="shared" si="209"/>
        <v>-0.59552362047143537</v>
      </c>
      <c r="P477" s="36">
        <f t="shared" si="215"/>
        <v>-1.8</v>
      </c>
      <c r="U477" s="23">
        <f t="shared" si="216"/>
        <v>-56.506089889140839</v>
      </c>
      <c r="V477" s="23">
        <f t="shared" si="217"/>
        <v>-54.186002459097494</v>
      </c>
      <c r="W477" s="24">
        <f t="shared" si="219"/>
        <v>0.92290090909090905</v>
      </c>
      <c r="X477" s="24">
        <f t="shared" si="221"/>
        <v>0.86165252525252523</v>
      </c>
      <c r="Y477" s="24">
        <f t="shared" si="222"/>
        <v>0.90489357720057717</v>
      </c>
      <c r="Z477" s="27">
        <f t="shared" si="223"/>
        <v>4.3241051948051945E-2</v>
      </c>
      <c r="AA477" s="64">
        <f t="shared" si="224"/>
        <v>-1.8007331890331879E-2</v>
      </c>
      <c r="AC477" s="36">
        <f t="shared" si="211"/>
        <v>-0.14988018671396236</v>
      </c>
      <c r="AD477" s="36">
        <f t="shared" si="218"/>
        <v>-2.16</v>
      </c>
      <c r="AE477" s="49"/>
      <c r="AF477" s="36"/>
      <c r="AG477" s="21"/>
      <c r="AI477" s="23"/>
      <c r="AJ477" s="23"/>
      <c r="AK477" s="24"/>
      <c r="AL477" s="24"/>
      <c r="AM477" s="24"/>
      <c r="AN477" s="27"/>
      <c r="AO477" s="18"/>
      <c r="AP477" s="21"/>
    </row>
    <row r="478" spans="1:42" ht="15">
      <c r="A478" s="14">
        <v>1336500</v>
      </c>
      <c r="B478" s="12">
        <f t="shared" si="212"/>
        <v>-1336.5</v>
      </c>
      <c r="C478" s="12">
        <f t="shared" si="213"/>
        <v>1.7000000000000455</v>
      </c>
      <c r="D478" s="16">
        <v>1.0059</v>
      </c>
      <c r="G478" s="23">
        <f t="shared" si="220"/>
        <v>-228.19256007634101</v>
      </c>
      <c r="H478" s="23">
        <f t="shared" si="220"/>
        <v>-227.41919759966004</v>
      </c>
      <c r="I478" s="24">
        <f t="shared" si="225"/>
        <v>1.129</v>
      </c>
      <c r="J478" s="24">
        <f t="shared" si="226"/>
        <v>1.0126500000000001</v>
      </c>
      <c r="K478" s="24">
        <f t="shared" si="227"/>
        <v>1.0874355555555555</v>
      </c>
      <c r="L478" s="65">
        <f t="shared" si="228"/>
        <v>7.4785555555555439E-2</v>
      </c>
      <c r="M478" s="18">
        <f t="shared" si="229"/>
        <v>-4.1564444444444515E-2</v>
      </c>
      <c r="N478" s="21"/>
      <c r="O478" s="36">
        <f t="shared" si="209"/>
        <v>6.0178022645053598E-2</v>
      </c>
      <c r="P478" s="36">
        <f t="shared" si="215"/>
        <v>-1.8</v>
      </c>
      <c r="U478" s="23">
        <f t="shared" si="216"/>
        <v>-51.86591502905469</v>
      </c>
      <c r="V478" s="23">
        <f t="shared" si="217"/>
        <v>-49.545827599011346</v>
      </c>
      <c r="W478" s="24">
        <f t="shared" si="219"/>
        <v>0.70524466666666663</v>
      </c>
      <c r="X478" s="24">
        <f t="shared" si="221"/>
        <v>0.73966162049062056</v>
      </c>
      <c r="Y478" s="24">
        <f t="shared" si="222"/>
        <v>0.8451517253487254</v>
      </c>
      <c r="Z478" s="27">
        <f t="shared" si="223"/>
        <v>0.10549010485810484</v>
      </c>
      <c r="AA478" s="64">
        <f t="shared" si="224"/>
        <v>0.13990705868205877</v>
      </c>
      <c r="AC478" s="36">
        <f t="shared" si="211"/>
        <v>0.52071190395808487</v>
      </c>
      <c r="AD478" s="36">
        <f t="shared" si="218"/>
        <v>-2.16</v>
      </c>
      <c r="AE478" s="49"/>
      <c r="AF478" s="36"/>
      <c r="AG478" s="21"/>
      <c r="AI478" s="23"/>
      <c r="AJ478" s="23"/>
      <c r="AK478" s="24"/>
      <c r="AL478" s="24"/>
      <c r="AM478" s="24"/>
      <c r="AN478" s="27"/>
      <c r="AO478" s="18"/>
      <c r="AP478" s="21"/>
    </row>
    <row r="479" spans="1:42" ht="15">
      <c r="A479" s="14">
        <v>1334800</v>
      </c>
      <c r="B479" s="12">
        <f t="shared" si="212"/>
        <v>-1334.8</v>
      </c>
      <c r="C479" s="12">
        <f t="shared" si="213"/>
        <v>1.7000000000000455</v>
      </c>
      <c r="D479" s="16">
        <v>1.3083</v>
      </c>
      <c r="G479" s="23">
        <f t="shared" si="220"/>
        <v>-226.64583512297895</v>
      </c>
      <c r="H479" s="23">
        <f t="shared" si="220"/>
        <v>-225.87247264629798</v>
      </c>
      <c r="I479" s="24">
        <f t="shared" si="225"/>
        <v>0.92315000000000003</v>
      </c>
      <c r="J479" s="24">
        <f t="shared" si="226"/>
        <v>1.0220666666666667</v>
      </c>
      <c r="K479" s="24">
        <f t="shared" si="227"/>
        <v>1.1027577777777777</v>
      </c>
      <c r="L479" s="65">
        <f t="shared" si="228"/>
        <v>8.0691111111111047E-2</v>
      </c>
      <c r="M479" s="18">
        <f t="shared" si="229"/>
        <v>0.1796077777777777</v>
      </c>
      <c r="N479" s="21"/>
      <c r="O479" s="36">
        <f t="shared" si="209"/>
        <v>0.68772170016170842</v>
      </c>
      <c r="P479" s="36">
        <f t="shared" si="215"/>
        <v>-1.8</v>
      </c>
      <c r="U479" s="23">
        <f t="shared" si="216"/>
        <v>-47.225740168968542</v>
      </c>
      <c r="V479" s="23">
        <f t="shared" si="217"/>
        <v>-44.905652738925198</v>
      </c>
      <c r="W479" s="24">
        <f t="shared" si="219"/>
        <v>0.59083928571428568</v>
      </c>
      <c r="X479" s="24">
        <f t="shared" si="221"/>
        <v>0.74769798412698407</v>
      </c>
      <c r="Y479" s="24">
        <f t="shared" si="222"/>
        <v>0.82199088407888421</v>
      </c>
      <c r="Z479" s="27">
        <f t="shared" si="223"/>
        <v>7.4292899951900138E-2</v>
      </c>
      <c r="AA479" s="64">
        <f t="shared" si="224"/>
        <v>0.23115159836459853</v>
      </c>
      <c r="AC479" s="36">
        <f t="shared" si="211"/>
        <v>0.94765710769994949</v>
      </c>
      <c r="AD479" s="36">
        <f t="shared" si="218"/>
        <v>-2.16</v>
      </c>
      <c r="AE479" s="49"/>
      <c r="AF479" s="36"/>
      <c r="AG479" s="21"/>
      <c r="AI479" s="23"/>
      <c r="AJ479" s="23"/>
      <c r="AK479" s="24"/>
      <c r="AL479" s="24"/>
      <c r="AM479" s="24"/>
      <c r="AN479" s="27"/>
      <c r="AO479" s="18"/>
      <c r="AP479" s="21"/>
    </row>
    <row r="480" spans="1:42" ht="15">
      <c r="A480" s="14">
        <v>1333100</v>
      </c>
      <c r="B480" s="12">
        <f t="shared" si="212"/>
        <v>-1333.1</v>
      </c>
      <c r="C480" s="12">
        <f t="shared" si="213"/>
        <v>1.7000000000000455</v>
      </c>
      <c r="D480" s="16">
        <v>1.1456999999999999</v>
      </c>
      <c r="G480" s="23">
        <f t="shared" si="220"/>
        <v>-225.09911016961689</v>
      </c>
      <c r="H480" s="23">
        <f t="shared" si="220"/>
        <v>-224.32574769293592</v>
      </c>
      <c r="I480" s="24">
        <f t="shared" si="225"/>
        <v>1.0140500000000001</v>
      </c>
      <c r="J480" s="24">
        <f t="shared" si="226"/>
        <v>1.0028333333333335</v>
      </c>
      <c r="K480" s="24">
        <f t="shared" si="227"/>
        <v>1.1045022222222221</v>
      </c>
      <c r="L480" s="65">
        <f t="shared" si="228"/>
        <v>0.10166888888888859</v>
      </c>
      <c r="M480" s="18">
        <f t="shared" si="229"/>
        <v>9.0452222222221934E-2</v>
      </c>
      <c r="N480" s="21"/>
      <c r="O480" s="36">
        <f t="shared" si="209"/>
        <v>0.99347275099735843</v>
      </c>
      <c r="P480" s="36">
        <f t="shared" si="215"/>
        <v>-1.8</v>
      </c>
      <c r="U480" s="23">
        <f t="shared" si="216"/>
        <v>-42.585565308882394</v>
      </c>
      <c r="V480" s="23">
        <f t="shared" si="217"/>
        <v>-40.26547787883905</v>
      </c>
      <c r="W480" s="24">
        <f t="shared" si="219"/>
        <v>0.94701000000000013</v>
      </c>
      <c r="X480" s="24">
        <f t="shared" si="221"/>
        <v>0.89151931746031765</v>
      </c>
      <c r="Y480" s="24">
        <f t="shared" si="222"/>
        <v>0.88105926503126519</v>
      </c>
      <c r="Z480" s="27">
        <f t="shared" si="223"/>
        <v>-1.0460052429052458E-2</v>
      </c>
      <c r="AA480" s="64">
        <f t="shared" si="224"/>
        <v>-6.5950734968734936E-2</v>
      </c>
      <c r="AC480" s="36">
        <f t="shared" si="211"/>
        <v>0.93118301871341236</v>
      </c>
      <c r="AD480" s="36">
        <f t="shared" si="218"/>
        <v>-2.16</v>
      </c>
      <c r="AE480" s="49"/>
      <c r="AF480" s="36"/>
      <c r="AG480" s="21"/>
      <c r="AI480" s="23"/>
      <c r="AJ480" s="23"/>
      <c r="AK480" s="24"/>
      <c r="AL480" s="24"/>
      <c r="AM480" s="24"/>
      <c r="AN480" s="27"/>
      <c r="AO480" s="18"/>
      <c r="AP480" s="21"/>
    </row>
    <row r="481" spans="1:42" ht="15">
      <c r="A481" s="14">
        <v>1331400</v>
      </c>
      <c r="B481" s="12">
        <f t="shared" si="212"/>
        <v>-1331.4</v>
      </c>
      <c r="C481" s="12">
        <f t="shared" si="213"/>
        <v>1.6999999999998181</v>
      </c>
      <c r="D481" s="16">
        <v>1.1544000000000001</v>
      </c>
      <c r="G481" s="23">
        <f t="shared" si="220"/>
        <v>-223.55238521625483</v>
      </c>
      <c r="H481" s="23">
        <f t="shared" si="220"/>
        <v>-222.77902273957386</v>
      </c>
      <c r="I481" s="24">
        <f t="shared" si="225"/>
        <v>1.0712999999999999</v>
      </c>
      <c r="J481" s="24">
        <f t="shared" si="226"/>
        <v>1.1244666666666667</v>
      </c>
      <c r="K481" s="24">
        <f t="shared" si="227"/>
        <v>1.0763844444444444</v>
      </c>
      <c r="L481" s="65">
        <f t="shared" si="228"/>
        <v>-4.8082222222222359E-2</v>
      </c>
      <c r="M481" s="18">
        <f t="shared" si="229"/>
        <v>5.084444444444447E-3</v>
      </c>
      <c r="N481" s="21"/>
      <c r="O481" s="36">
        <f t="shared" si="209"/>
        <v>0.83436686042158592</v>
      </c>
      <c r="P481" s="36">
        <f t="shared" si="215"/>
        <v>-1.8</v>
      </c>
      <c r="U481" s="23">
        <f t="shared" si="216"/>
        <v>-37.945390448796246</v>
      </c>
      <c r="V481" s="23">
        <f t="shared" si="217"/>
        <v>-35.625303018752902</v>
      </c>
      <c r="W481" s="24">
        <f t="shared" si="219"/>
        <v>1.1367086666666668</v>
      </c>
      <c r="X481" s="24">
        <f t="shared" si="221"/>
        <v>0.88896955555555568</v>
      </c>
      <c r="Y481" s="24">
        <f t="shared" si="222"/>
        <v>0.91732267917267918</v>
      </c>
      <c r="Z481" s="27">
        <f t="shared" si="223"/>
        <v>2.8353123617123499E-2</v>
      </c>
      <c r="AA481" s="64">
        <f t="shared" si="224"/>
        <v>-0.21938598749398763</v>
      </c>
      <c r="AC481" s="36">
        <f t="shared" si="211"/>
        <v>0.47899804632438031</v>
      </c>
      <c r="AD481" s="36">
        <f t="shared" si="218"/>
        <v>-2.16</v>
      </c>
      <c r="AE481" s="49"/>
      <c r="AF481" s="36"/>
      <c r="AG481" s="21"/>
      <c r="AI481" s="23"/>
      <c r="AJ481" s="23"/>
      <c r="AK481" s="24"/>
      <c r="AL481" s="24"/>
      <c r="AM481" s="24"/>
      <c r="AN481" s="27"/>
      <c r="AO481" s="18"/>
      <c r="AP481" s="21"/>
    </row>
    <row r="482" spans="1:42" ht="15">
      <c r="A482" s="14">
        <v>1329700</v>
      </c>
      <c r="B482" s="12">
        <f t="shared" si="212"/>
        <v>-1329.7</v>
      </c>
      <c r="C482" s="12">
        <f t="shared" si="213"/>
        <v>1.7000000000000455</v>
      </c>
      <c r="D482" s="16">
        <v>0.83430000000000004</v>
      </c>
      <c r="G482" s="23">
        <f t="shared" si="220"/>
        <v>-222.00566026289277</v>
      </c>
      <c r="H482" s="23">
        <f t="shared" si="220"/>
        <v>-221.2322977862118</v>
      </c>
      <c r="I482" s="24">
        <f t="shared" si="225"/>
        <v>1.2880500000000001</v>
      </c>
      <c r="J482" s="24">
        <f t="shared" si="226"/>
        <v>1.1933166666666668</v>
      </c>
      <c r="K482" s="24">
        <f t="shared" si="227"/>
        <v>1.0637072222222224</v>
      </c>
      <c r="L482" s="65">
        <f t="shared" si="228"/>
        <v>-0.12960944444444444</v>
      </c>
      <c r="M482" s="18">
        <f t="shared" si="229"/>
        <v>-0.22434277777777778</v>
      </c>
      <c r="N482" s="21"/>
      <c r="O482" s="36">
        <f t="shared" si="209"/>
        <v>0.28485144289979486</v>
      </c>
      <c r="P482" s="36">
        <f t="shared" si="215"/>
        <v>-1.8</v>
      </c>
      <c r="U482" s="23">
        <f t="shared" si="216"/>
        <v>-33.305215588710098</v>
      </c>
      <c r="V482" s="23">
        <f t="shared" si="217"/>
        <v>-30.985128158666754</v>
      </c>
      <c r="W482" s="24">
        <f t="shared" si="219"/>
        <v>0.5831900000000001</v>
      </c>
      <c r="X482" s="24">
        <f t="shared" si="221"/>
        <v>0.81778503174603179</v>
      </c>
      <c r="Y482" s="24">
        <f t="shared" si="222"/>
        <v>0.96642154641654643</v>
      </c>
      <c r="Z482" s="27">
        <f t="shared" si="223"/>
        <v>0.14863651467051464</v>
      </c>
      <c r="AA482" s="64">
        <f t="shared" si="224"/>
        <v>0.38323154641654633</v>
      </c>
      <c r="AC482" s="36">
        <f t="shared" si="211"/>
        <v>-0.19731543541013677</v>
      </c>
      <c r="AD482" s="36">
        <f t="shared" si="218"/>
        <v>-2.16</v>
      </c>
      <c r="AE482" s="49"/>
      <c r="AF482" s="36"/>
      <c r="AG482" s="21"/>
      <c r="AI482" s="23"/>
      <c r="AJ482" s="23"/>
      <c r="AK482" s="24"/>
      <c r="AL482" s="24"/>
      <c r="AM482" s="24"/>
      <c r="AN482" s="27"/>
      <c r="AO482" s="18"/>
      <c r="AP482" s="21"/>
    </row>
    <row r="483" spans="1:42" ht="15">
      <c r="A483" s="14">
        <v>1328000</v>
      </c>
      <c r="B483" s="12">
        <f t="shared" si="212"/>
        <v>-1328</v>
      </c>
      <c r="C483" s="12">
        <f t="shared" si="213"/>
        <v>1.7000000000000455</v>
      </c>
      <c r="D483" s="16">
        <v>0.96526000000000001</v>
      </c>
      <c r="G483" s="23">
        <f t="shared" si="220"/>
        <v>-220.45893530953072</v>
      </c>
      <c r="H483" s="23">
        <f t="shared" si="220"/>
        <v>-219.68557283284974</v>
      </c>
      <c r="I483" s="24">
        <f t="shared" si="225"/>
        <v>1.2205999999999999</v>
      </c>
      <c r="J483" s="24">
        <f t="shared" si="226"/>
        <v>1.2382166666666667</v>
      </c>
      <c r="K483" s="24">
        <f t="shared" si="227"/>
        <v>1.0188305555555557</v>
      </c>
      <c r="L483" s="65">
        <f t="shared" si="228"/>
        <v>-0.21938611111111106</v>
      </c>
      <c r="M483" s="18">
        <f t="shared" si="229"/>
        <v>-0.20176944444444422</v>
      </c>
      <c r="N483" s="21"/>
      <c r="O483" s="36">
        <f t="shared" si="209"/>
        <v>-0.39794913052595632</v>
      </c>
      <c r="P483" s="36">
        <f t="shared" si="215"/>
        <v>-1.8</v>
      </c>
      <c r="U483" s="23">
        <f t="shared" si="216"/>
        <v>-28.66504072862395</v>
      </c>
      <c r="V483" s="23">
        <f t="shared" si="217"/>
        <v>-26.344953298580606</v>
      </c>
      <c r="W483" s="24">
        <f t="shared" si="219"/>
        <v>0.73345642857142845</v>
      </c>
      <c r="X483" s="24">
        <f t="shared" si="221"/>
        <v>0.89000595238095237</v>
      </c>
      <c r="Y483" s="24">
        <f t="shared" si="222"/>
        <v>0.97168934524723438</v>
      </c>
      <c r="Z483" s="27">
        <f t="shared" si="223"/>
        <v>8.1683392866282012E-2</v>
      </c>
      <c r="AA483" s="64">
        <f t="shared" si="224"/>
        <v>0.23823291667580593</v>
      </c>
      <c r="AC483" s="36">
        <f t="shared" si="211"/>
        <v>-0.78130283199945327</v>
      </c>
      <c r="AD483" s="36">
        <f t="shared" si="218"/>
        <v>-2.16</v>
      </c>
      <c r="AE483" s="49"/>
      <c r="AF483" s="36"/>
      <c r="AG483" s="21"/>
      <c r="AI483" s="23"/>
      <c r="AJ483" s="23"/>
      <c r="AK483" s="24"/>
      <c r="AL483" s="24"/>
      <c r="AM483" s="24"/>
      <c r="AN483" s="27"/>
      <c r="AO483" s="18"/>
      <c r="AP483" s="21"/>
    </row>
    <row r="484" spans="1:42" ht="15">
      <c r="A484" s="14">
        <v>1326300</v>
      </c>
      <c r="B484" s="12">
        <f t="shared" si="212"/>
        <v>-1326.3</v>
      </c>
      <c r="C484" s="12">
        <f t="shared" si="213"/>
        <v>1.7000000000000455</v>
      </c>
      <c r="D484" s="16">
        <v>1.0842000000000001</v>
      </c>
      <c r="G484" s="23">
        <f t="shared" ref="G484:H499" si="230">G483 + 1.54672495336205</f>
        <v>-218.91221035616866</v>
      </c>
      <c r="H484" s="23">
        <f t="shared" si="230"/>
        <v>-218.13884787948768</v>
      </c>
      <c r="I484" s="24">
        <f t="shared" si="225"/>
        <v>1.206</v>
      </c>
      <c r="J484" s="24">
        <f t="shared" si="226"/>
        <v>1.0920366666666665</v>
      </c>
      <c r="K484" s="24">
        <f t="shared" si="227"/>
        <v>0.98697388888888915</v>
      </c>
      <c r="L484" s="65">
        <f t="shared" si="228"/>
        <v>-0.10506277777777739</v>
      </c>
      <c r="M484" s="18">
        <f t="shared" si="229"/>
        <v>-0.21902611111111081</v>
      </c>
      <c r="N484" s="21"/>
      <c r="O484" s="36">
        <f t="shared" si="209"/>
        <v>-0.89454488306667701</v>
      </c>
      <c r="P484" s="36">
        <f t="shared" si="215"/>
        <v>-1.8</v>
      </c>
      <c r="U484" s="23">
        <f t="shared" si="216"/>
        <v>-24.024865868537802</v>
      </c>
      <c r="V484" s="23">
        <f t="shared" si="217"/>
        <v>-21.704778438494458</v>
      </c>
      <c r="W484" s="24">
        <f t="shared" si="219"/>
        <v>1.3533714285714287</v>
      </c>
      <c r="X484" s="24">
        <f t="shared" si="221"/>
        <v>1.1233368614718613</v>
      </c>
      <c r="Y484" s="24">
        <f t="shared" si="222"/>
        <v>1.0487263623206471</v>
      </c>
      <c r="Z484" s="27">
        <f t="shared" si="223"/>
        <v>-7.4610499151214205E-2</v>
      </c>
      <c r="AA484" s="64">
        <f t="shared" si="224"/>
        <v>-0.30464506625078158</v>
      </c>
      <c r="AC484" s="36">
        <f t="shared" si="211"/>
        <v>-0.99970995028246645</v>
      </c>
      <c r="AD484" s="36">
        <f t="shared" si="218"/>
        <v>-2.16</v>
      </c>
      <c r="AE484" s="49"/>
      <c r="AF484" s="36"/>
      <c r="AG484" s="21"/>
      <c r="AI484" s="23"/>
      <c r="AJ484" s="23"/>
      <c r="AK484" s="24"/>
      <c r="AL484" s="24"/>
      <c r="AM484" s="24"/>
      <c r="AN484" s="27"/>
      <c r="AO484" s="18"/>
      <c r="AP484" s="21"/>
    </row>
    <row r="485" spans="1:42" ht="15">
      <c r="A485" s="14">
        <v>1324600</v>
      </c>
      <c r="B485" s="12">
        <f t="shared" si="212"/>
        <v>-1324.6</v>
      </c>
      <c r="C485" s="12">
        <f t="shared" si="213"/>
        <v>1.7000000000000455</v>
      </c>
      <c r="D485" s="16">
        <v>0.92027000000000003</v>
      </c>
      <c r="G485" s="23">
        <f t="shared" si="230"/>
        <v>-217.3654854028066</v>
      </c>
      <c r="H485" s="23">
        <f t="shared" si="230"/>
        <v>-216.59212292612563</v>
      </c>
      <c r="I485" s="24">
        <f t="shared" si="225"/>
        <v>0.84950999999999999</v>
      </c>
      <c r="J485" s="24">
        <f t="shared" si="226"/>
        <v>0.97573833333333326</v>
      </c>
      <c r="K485" s="24">
        <f t="shared" si="227"/>
        <v>0.93621500000000013</v>
      </c>
      <c r="L485" s="65">
        <f t="shared" si="228"/>
        <v>-3.9523333333333133E-2</v>
      </c>
      <c r="M485" s="18">
        <f t="shared" si="229"/>
        <v>8.6705000000000143E-2</v>
      </c>
      <c r="N485" s="21"/>
      <c r="O485" s="36">
        <f t="shared" si="209"/>
        <v>-0.97257314306151943</v>
      </c>
      <c r="P485" s="36">
        <f t="shared" si="215"/>
        <v>-1.8</v>
      </c>
      <c r="U485" s="23">
        <f t="shared" si="216"/>
        <v>-19.384691008451654</v>
      </c>
      <c r="V485" s="63">
        <f t="shared" si="217"/>
        <v>-17.06460357840831</v>
      </c>
      <c r="W485" s="24">
        <f t="shared" si="219"/>
        <v>1.2831827272727272</v>
      </c>
      <c r="X485" s="24">
        <f t="shared" si="221"/>
        <v>1.3337816233766233</v>
      </c>
      <c r="Y485" s="24">
        <f t="shared" si="222"/>
        <v>1.060565539320647</v>
      </c>
      <c r="Z485" s="27">
        <f t="shared" si="223"/>
        <v>-0.2732160840559763</v>
      </c>
      <c r="AA485" s="64">
        <f t="shared" si="224"/>
        <v>-0.22261718795208019</v>
      </c>
      <c r="AC485" s="36">
        <f t="shared" si="211"/>
        <v>-0.75034167228981252</v>
      </c>
      <c r="AD485" s="36">
        <f t="shared" si="218"/>
        <v>-2.16</v>
      </c>
      <c r="AE485" s="49"/>
      <c r="AF485" s="36"/>
      <c r="AG485" s="21"/>
      <c r="AI485" s="23"/>
      <c r="AJ485" s="23"/>
      <c r="AK485" s="24"/>
      <c r="AL485" s="24"/>
      <c r="AM485" s="24"/>
      <c r="AN485" s="27"/>
      <c r="AO485" s="18"/>
      <c r="AP485" s="21"/>
    </row>
    <row r="486" spans="1:42" ht="15">
      <c r="A486" s="14">
        <v>1322900</v>
      </c>
      <c r="B486" s="12">
        <f t="shared" si="212"/>
        <v>-1322.9</v>
      </c>
      <c r="C486" s="12">
        <f t="shared" si="213"/>
        <v>1.6999999999998181</v>
      </c>
      <c r="D486" s="16">
        <v>0.80623</v>
      </c>
      <c r="G486" s="23">
        <f t="shared" si="230"/>
        <v>-215.81876044944454</v>
      </c>
      <c r="H486" s="23">
        <f t="shared" si="230"/>
        <v>-215.04539797276357</v>
      </c>
      <c r="I486" s="24">
        <f t="shared" si="225"/>
        <v>0.87170499999999995</v>
      </c>
      <c r="J486" s="24">
        <f t="shared" si="226"/>
        <v>0.81544166666666662</v>
      </c>
      <c r="K486" s="24">
        <f t="shared" si="227"/>
        <v>0.891845</v>
      </c>
      <c r="L486" s="65">
        <f t="shared" si="228"/>
        <v>7.6403333333333379E-2</v>
      </c>
      <c r="M486" s="18">
        <f t="shared" si="229"/>
        <v>2.0140000000000047E-2</v>
      </c>
      <c r="N486" s="21"/>
      <c r="O486" s="36">
        <f t="shared" si="209"/>
        <v>-0.59552362047139562</v>
      </c>
      <c r="P486" s="36">
        <f t="shared" si="215"/>
        <v>-1.8</v>
      </c>
      <c r="U486" s="23">
        <f t="shared" si="216"/>
        <v>-14.744516148365504</v>
      </c>
      <c r="V486" s="23">
        <f t="shared" si="217"/>
        <v>-12.42442871832216</v>
      </c>
      <c r="W486" s="24">
        <f t="shared" si="219"/>
        <v>1.3647907142857143</v>
      </c>
      <c r="X486" s="24"/>
      <c r="Y486" s="24"/>
      <c r="Z486" s="27"/>
      <c r="AA486" s="18"/>
      <c r="AC486" s="36">
        <f t="shared" si="211"/>
        <v>-0.14988018671395731</v>
      </c>
      <c r="AD486" s="36">
        <f t="shared" si="218"/>
        <v>-2.16</v>
      </c>
      <c r="AE486" s="49"/>
      <c r="AF486" s="36"/>
      <c r="AG486" s="21"/>
      <c r="AI486" s="23"/>
      <c r="AJ486" s="23"/>
      <c r="AK486" s="24"/>
      <c r="AL486" s="24"/>
      <c r="AM486" s="24"/>
      <c r="AN486" s="27"/>
      <c r="AO486" s="18"/>
      <c r="AP486" s="21"/>
    </row>
    <row r="487" spans="1:42" ht="15">
      <c r="A487" s="14">
        <v>1321300</v>
      </c>
      <c r="B487" s="12">
        <f t="shared" si="212"/>
        <v>-1321.3</v>
      </c>
      <c r="C487" s="12">
        <f t="shared" si="213"/>
        <v>1.6000000000001364</v>
      </c>
      <c r="D487" s="16">
        <v>1.1135999999999999</v>
      </c>
      <c r="G487" s="23">
        <f t="shared" si="230"/>
        <v>-214.27203549608248</v>
      </c>
      <c r="H487" s="23">
        <f t="shared" si="230"/>
        <v>-213.49867301940151</v>
      </c>
      <c r="I487" s="24">
        <f t="shared" si="225"/>
        <v>0.72511000000000003</v>
      </c>
      <c r="J487" s="24">
        <f t="shared" si="226"/>
        <v>0.74441833333333329</v>
      </c>
      <c r="K487" s="24">
        <f t="shared" si="227"/>
        <v>0.84197611111111104</v>
      </c>
      <c r="L487" s="65">
        <f t="shared" si="228"/>
        <v>9.7557777777777743E-2</v>
      </c>
      <c r="M487" s="18">
        <f t="shared" si="229"/>
        <v>0.116866111111111</v>
      </c>
      <c r="N487" s="21"/>
      <c r="O487" s="36">
        <f t="shared" si="209"/>
        <v>6.0178022645117187E-2</v>
      </c>
      <c r="P487" s="36">
        <f t="shared" si="215"/>
        <v>-1.8</v>
      </c>
      <c r="U487" s="23">
        <f t="shared" si="216"/>
        <v>-10.104341288279354</v>
      </c>
      <c r="V487" s="23">
        <f t="shared" si="217"/>
        <v>-7.7842538582360099</v>
      </c>
      <c r="W487" s="24">
        <f t="shared" si="219"/>
        <v>0.7526548561428571</v>
      </c>
      <c r="X487" s="24"/>
      <c r="Y487" s="24"/>
      <c r="Z487" s="27"/>
      <c r="AA487" s="18"/>
      <c r="AC487" s="36">
        <f t="shared" si="211"/>
        <v>0.5207119039580892</v>
      </c>
      <c r="AD487" s="36">
        <f t="shared" si="218"/>
        <v>-2.16</v>
      </c>
      <c r="AI487" s="23"/>
      <c r="AJ487" s="23"/>
      <c r="AK487" s="24"/>
      <c r="AL487" s="24"/>
      <c r="AM487" s="24"/>
      <c r="AN487" s="27"/>
      <c r="AO487" s="18"/>
      <c r="AP487" s="21"/>
    </row>
    <row r="488" spans="1:42" ht="15">
      <c r="A488" s="14">
        <v>1319500</v>
      </c>
      <c r="B488" s="12">
        <f t="shared" si="212"/>
        <v>-1319.5</v>
      </c>
      <c r="C488" s="12">
        <f t="shared" si="213"/>
        <v>1.7999999999999545</v>
      </c>
      <c r="D488" s="16">
        <v>1.1024</v>
      </c>
      <c r="G488" s="23">
        <f t="shared" si="230"/>
        <v>-212.72531054272042</v>
      </c>
      <c r="H488" s="23">
        <f t="shared" si="230"/>
        <v>-211.95194806603945</v>
      </c>
      <c r="I488" s="24">
        <f t="shared" si="225"/>
        <v>0.63644000000000001</v>
      </c>
      <c r="J488" s="24">
        <f t="shared" si="226"/>
        <v>0.63958999999999999</v>
      </c>
      <c r="K488" s="24">
        <f t="shared" si="227"/>
        <v>0.7823227777777777</v>
      </c>
      <c r="L488" s="65">
        <f t="shared" si="228"/>
        <v>0.14273277777777771</v>
      </c>
      <c r="M488" s="18">
        <f t="shared" si="229"/>
        <v>0.14588277777777769</v>
      </c>
      <c r="N488" s="21"/>
      <c r="O488" s="36">
        <f t="shared" si="209"/>
        <v>0.68772170016175471</v>
      </c>
      <c r="P488" s="36">
        <f t="shared" si="215"/>
        <v>-1.8</v>
      </c>
      <c r="U488" s="23">
        <f t="shared" si="216"/>
        <v>-5.4641664281932041</v>
      </c>
      <c r="V488" s="23">
        <f t="shared" si="217"/>
        <v>-3.14407899814986</v>
      </c>
      <c r="W488" s="24">
        <f t="shared" si="219"/>
        <v>1.2841724393749998</v>
      </c>
      <c r="X488" s="24"/>
      <c r="Y488" s="24"/>
      <c r="Z488" s="27"/>
      <c r="AA488" s="18"/>
      <c r="AC488" s="36">
        <f t="shared" si="211"/>
        <v>0.94765710769995104</v>
      </c>
      <c r="AD488" s="36">
        <f t="shared" si="218"/>
        <v>-2.16</v>
      </c>
      <c r="AI488" s="23"/>
      <c r="AJ488" s="23"/>
      <c r="AK488" s="24"/>
      <c r="AL488" s="24"/>
      <c r="AM488" s="24"/>
      <c r="AN488" s="27"/>
      <c r="AO488" s="18"/>
      <c r="AP488" s="21"/>
    </row>
    <row r="489" spans="1:42" ht="15">
      <c r="A489" s="14">
        <v>1317800</v>
      </c>
      <c r="B489" s="12">
        <f t="shared" si="212"/>
        <v>-1317.8</v>
      </c>
      <c r="C489" s="12">
        <f t="shared" si="213"/>
        <v>1.7000000000000455</v>
      </c>
      <c r="D489" s="16">
        <v>1.2236</v>
      </c>
      <c r="G489" s="23">
        <f t="shared" si="230"/>
        <v>-211.17858558935836</v>
      </c>
      <c r="H489" s="23">
        <f t="shared" si="230"/>
        <v>-210.40522311267739</v>
      </c>
      <c r="I489" s="24">
        <f t="shared" si="225"/>
        <v>0.55722000000000005</v>
      </c>
      <c r="J489" s="24">
        <f t="shared" si="226"/>
        <v>0.62187666666666663</v>
      </c>
      <c r="K489" s="24">
        <f t="shared" si="227"/>
        <v>0.7368472222222221</v>
      </c>
      <c r="L489" s="65">
        <f t="shared" si="228"/>
        <v>0.11497055555555546</v>
      </c>
      <c r="M489" s="18">
        <f t="shared" si="229"/>
        <v>0.17962722222222205</v>
      </c>
      <c r="N489" s="21"/>
      <c r="O489" s="36">
        <f t="shared" si="209"/>
        <v>0.99347275099736565</v>
      </c>
      <c r="P489" s="36">
        <f t="shared" si="215"/>
        <v>-1.8</v>
      </c>
      <c r="U489" s="23">
        <f t="shared" si="216"/>
        <v>-0.82399156810705421</v>
      </c>
      <c r="V489" s="23">
        <f t="shared" si="217"/>
        <v>1.4960958619362899</v>
      </c>
      <c r="W489" s="24">
        <f t="shared" si="219"/>
        <v>1.0535625930000001</v>
      </c>
      <c r="X489" s="24"/>
      <c r="Y489" s="24"/>
      <c r="Z489" s="27"/>
      <c r="AA489" s="18"/>
      <c r="AC489" s="36">
        <f t="shared" si="211"/>
        <v>0.93118301871341058</v>
      </c>
      <c r="AD489" s="36">
        <f t="shared" si="218"/>
        <v>-2.16</v>
      </c>
      <c r="AI489" s="23"/>
      <c r="AJ489" s="23"/>
      <c r="AK489" s="24"/>
      <c r="AL489" s="24"/>
      <c r="AM489" s="24"/>
      <c r="AN489" s="27"/>
      <c r="AO489" s="18"/>
      <c r="AP489" s="21"/>
    </row>
    <row r="490" spans="1:42" ht="15">
      <c r="A490" s="14">
        <v>1316200</v>
      </c>
      <c r="B490" s="12">
        <f t="shared" si="212"/>
        <v>-1316.2</v>
      </c>
      <c r="C490" s="12">
        <f t="shared" si="213"/>
        <v>1.5999999999999091</v>
      </c>
      <c r="D490" s="16">
        <v>1.6005</v>
      </c>
      <c r="G490" s="23">
        <f t="shared" si="230"/>
        <v>-209.6318606359963</v>
      </c>
      <c r="H490" s="23">
        <f t="shared" si="230"/>
        <v>-208.85849815931533</v>
      </c>
      <c r="I490" s="24">
        <f t="shared" si="225"/>
        <v>0.67196999999999996</v>
      </c>
      <c r="J490" s="24">
        <f t="shared" si="226"/>
        <v>0.68947333333333338</v>
      </c>
      <c r="K490" s="24">
        <f t="shared" si="227"/>
        <v>0.75865499999999997</v>
      </c>
      <c r="L490" s="65">
        <f t="shared" si="228"/>
        <v>6.9181666666666586E-2</v>
      </c>
      <c r="M490" s="18">
        <f t="shared" si="229"/>
        <v>8.6685000000000012E-2</v>
      </c>
      <c r="N490" s="21"/>
      <c r="O490" s="36">
        <f t="shared" si="209"/>
        <v>0.83436686042155073</v>
      </c>
      <c r="P490" s="36">
        <f t="shared" si="215"/>
        <v>-1.8</v>
      </c>
      <c r="U490" s="23">
        <f t="shared" si="216"/>
        <v>3.8161832919790957</v>
      </c>
      <c r="V490" s="23">
        <f t="shared" si="217"/>
        <v>6.1362707220224397</v>
      </c>
      <c r="W490" s="24"/>
      <c r="X490" s="24"/>
      <c r="Y490" s="24"/>
      <c r="Z490" s="27"/>
      <c r="AA490" s="18"/>
      <c r="AC490" s="36">
        <f t="shared" ref="AC490:AC499" si="231" xml:space="preserve"> SIN((2*PI()*(V490+AD490)/41.7615737407753) + 2.043834879)</f>
        <v>0.47899804632437504</v>
      </c>
      <c r="AD490" s="36">
        <f t="shared" si="218"/>
        <v>-2.16</v>
      </c>
      <c r="AI490" s="23"/>
      <c r="AJ490" s="23"/>
      <c r="AK490" s="24"/>
      <c r="AL490" s="24"/>
      <c r="AM490" s="24"/>
      <c r="AN490" s="27"/>
      <c r="AO490" s="18"/>
      <c r="AP490" s="21"/>
    </row>
    <row r="491" spans="1:42" ht="15">
      <c r="A491" s="14">
        <v>1314400</v>
      </c>
      <c r="B491" s="12">
        <f t="shared" si="212"/>
        <v>-1314.4</v>
      </c>
      <c r="C491" s="12">
        <f t="shared" si="213"/>
        <v>1.7999999999999545</v>
      </c>
      <c r="D491" s="16">
        <v>1.5237000000000001</v>
      </c>
      <c r="G491" s="23">
        <f t="shared" si="230"/>
        <v>-208.08513568263425</v>
      </c>
      <c r="H491" s="23">
        <f t="shared" si="230"/>
        <v>-207.31177320595327</v>
      </c>
      <c r="I491" s="24">
        <f t="shared" si="225"/>
        <v>0.83923000000000003</v>
      </c>
      <c r="J491" s="24">
        <f t="shared" si="226"/>
        <v>0.73164000000000007</v>
      </c>
      <c r="K491" s="24">
        <f t="shared" si="227"/>
        <v>0.76707111111111104</v>
      </c>
      <c r="L491" s="65">
        <f t="shared" si="228"/>
        <v>3.5431111111110969E-2</v>
      </c>
      <c r="M491" s="18">
        <f t="shared" si="229"/>
        <v>-7.2158888888888995E-2</v>
      </c>
      <c r="N491" s="21"/>
      <c r="O491" s="36">
        <f t="shared" si="209"/>
        <v>0.28485144289974745</v>
      </c>
      <c r="P491" s="36">
        <f t="shared" si="215"/>
        <v>-1.8</v>
      </c>
      <c r="U491" s="23">
        <f t="shared" si="216"/>
        <v>8.4563581520652455</v>
      </c>
      <c r="V491" s="23">
        <f t="shared" si="217"/>
        <v>10.77644558210859</v>
      </c>
      <c r="W491" s="24"/>
      <c r="X491" s="24"/>
      <c r="Y491" s="24"/>
      <c r="Z491" s="27"/>
      <c r="AA491" s="18"/>
      <c r="AC491" s="36">
        <f t="shared" si="231"/>
        <v>-0.19731543541014218</v>
      </c>
      <c r="AD491" s="36">
        <f t="shared" si="218"/>
        <v>-2.16</v>
      </c>
      <c r="AI491" s="23"/>
      <c r="AJ491" s="23"/>
      <c r="AK491" s="24"/>
      <c r="AL491" s="24"/>
      <c r="AM491" s="24"/>
      <c r="AN491" s="27"/>
      <c r="AO491" s="18"/>
      <c r="AP491" s="21"/>
    </row>
    <row r="492" spans="1:42" ht="15">
      <c r="A492" s="14">
        <v>1312800</v>
      </c>
      <c r="B492" s="12">
        <f t="shared" si="212"/>
        <v>-1312.8</v>
      </c>
      <c r="C492" s="12">
        <f t="shared" si="213"/>
        <v>1.6000000000001364</v>
      </c>
      <c r="D492" s="16">
        <v>1.1291</v>
      </c>
      <c r="G492" s="23">
        <f t="shared" si="230"/>
        <v>-206.53841072927219</v>
      </c>
      <c r="H492" s="23">
        <f t="shared" si="230"/>
        <v>-205.76504825259121</v>
      </c>
      <c r="I492" s="24">
        <f t="shared" si="225"/>
        <v>0.68371999999999999</v>
      </c>
      <c r="J492" s="24">
        <f t="shared" si="226"/>
        <v>0.77322333333333326</v>
      </c>
      <c r="K492" s="24">
        <f t="shared" si="227"/>
        <v>0.76307000000000003</v>
      </c>
      <c r="L492" s="65">
        <f t="shared" si="228"/>
        <v>-1.0153333333333237E-2</v>
      </c>
      <c r="M492" s="18">
        <f t="shared" si="229"/>
        <v>7.9350000000000032E-2</v>
      </c>
      <c r="N492" s="21"/>
      <c r="O492" s="36">
        <f t="shared" si="209"/>
        <v>-0.39794913052601472</v>
      </c>
      <c r="P492" s="36">
        <f t="shared" si="215"/>
        <v>-1.8</v>
      </c>
      <c r="U492" s="23">
        <f t="shared" si="216"/>
        <v>13.096533012151395</v>
      </c>
      <c r="V492" s="23">
        <f t="shared" si="217"/>
        <v>15.416620442194739</v>
      </c>
      <c r="W492" s="24"/>
      <c r="X492" s="24"/>
      <c r="Y492" s="24"/>
      <c r="Z492" s="27"/>
      <c r="AA492" s="18"/>
      <c r="AC492" s="36">
        <f t="shared" si="231"/>
        <v>-0.78130283199945783</v>
      </c>
      <c r="AD492" s="36">
        <f t="shared" si="218"/>
        <v>-2.16</v>
      </c>
      <c r="AI492" s="23"/>
      <c r="AJ492" s="23"/>
      <c r="AK492" s="24"/>
      <c r="AL492" s="24"/>
      <c r="AM492" s="24"/>
      <c r="AN492" s="27"/>
      <c r="AO492" s="18"/>
      <c r="AP492" s="21"/>
    </row>
    <row r="493" spans="1:42" ht="15">
      <c r="A493" s="14">
        <v>1311100</v>
      </c>
      <c r="B493" s="12">
        <f t="shared" si="212"/>
        <v>-1311.1</v>
      </c>
      <c r="C493" s="12">
        <f t="shared" si="213"/>
        <v>1.7000000000000455</v>
      </c>
      <c r="D493" s="16">
        <v>1.0843</v>
      </c>
      <c r="G493" s="23">
        <f t="shared" si="230"/>
        <v>-204.99168577591013</v>
      </c>
      <c r="H493" s="23">
        <f t="shared" si="230"/>
        <v>-204.21832329922916</v>
      </c>
      <c r="I493" s="24">
        <f t="shared" si="225"/>
        <v>0.79671999999999998</v>
      </c>
      <c r="J493" s="24">
        <f t="shared" si="226"/>
        <v>0.84207333333333345</v>
      </c>
      <c r="K493" s="24">
        <f t="shared" si="227"/>
        <v>0.82851000000000008</v>
      </c>
      <c r="L493" s="65">
        <f t="shared" si="228"/>
        <v>-1.3563333333333372E-2</v>
      </c>
      <c r="M493" s="18">
        <f t="shared" si="229"/>
        <v>3.1790000000000096E-2</v>
      </c>
      <c r="N493" s="21"/>
      <c r="O493" s="36">
        <f t="shared" si="209"/>
        <v>-0.8945448830666991</v>
      </c>
      <c r="P493" s="36">
        <f t="shared" si="215"/>
        <v>-1.8</v>
      </c>
      <c r="U493" s="23">
        <f t="shared" si="216"/>
        <v>17.736707872237545</v>
      </c>
      <c r="V493" s="23">
        <f t="shared" si="217"/>
        <v>20.056795302280889</v>
      </c>
      <c r="W493" s="24"/>
      <c r="X493" s="24"/>
      <c r="Y493" s="24"/>
      <c r="Z493" s="27"/>
      <c r="AA493" s="18"/>
      <c r="AC493" s="36">
        <f t="shared" si="231"/>
        <v>-0.99970995028246634</v>
      </c>
      <c r="AD493" s="36">
        <f t="shared" si="218"/>
        <v>-2.16</v>
      </c>
      <c r="AI493" s="23"/>
      <c r="AJ493" s="23"/>
      <c r="AK493" s="24"/>
      <c r="AL493" s="24"/>
      <c r="AM493" s="24"/>
      <c r="AN493" s="27"/>
      <c r="AO493" s="18"/>
      <c r="AP493" s="21"/>
    </row>
    <row r="494" spans="1:42" ht="15">
      <c r="A494" s="14">
        <v>1309300</v>
      </c>
      <c r="B494" s="12">
        <f t="shared" si="212"/>
        <v>-1309.3</v>
      </c>
      <c r="C494" s="12">
        <f t="shared" si="213"/>
        <v>1.7999999999999545</v>
      </c>
      <c r="D494" s="16">
        <v>1.0672999999999999</v>
      </c>
      <c r="G494" s="23">
        <f t="shared" si="230"/>
        <v>-203.44496082254807</v>
      </c>
      <c r="H494" s="23">
        <f t="shared" si="230"/>
        <v>-202.6715983458671</v>
      </c>
      <c r="I494" s="24">
        <f t="shared" si="225"/>
        <v>1.0457800000000002</v>
      </c>
      <c r="J494" s="24">
        <f t="shared" si="226"/>
        <v>0.92998333333333338</v>
      </c>
      <c r="K494" s="24">
        <f t="shared" si="227"/>
        <v>0.86880222222222236</v>
      </c>
      <c r="L494" s="65">
        <f t="shared" si="228"/>
        <v>-6.118111111111102E-2</v>
      </c>
      <c r="M494" s="18">
        <f t="shared" si="229"/>
        <v>-0.17697777777777779</v>
      </c>
      <c r="N494" s="21"/>
      <c r="O494" s="36">
        <f t="shared" si="209"/>
        <v>-0.97257314306150799</v>
      </c>
      <c r="P494" s="36">
        <f t="shared" si="215"/>
        <v>-1.8</v>
      </c>
      <c r="U494" s="23">
        <f t="shared" si="216"/>
        <v>22.376882732323693</v>
      </c>
      <c r="V494" s="23">
        <f t="shared" si="217"/>
        <v>24.696970162367037</v>
      </c>
      <c r="W494" s="24"/>
      <c r="X494" s="24"/>
      <c r="Y494" s="24"/>
      <c r="Z494" s="27"/>
      <c r="AA494" s="18"/>
      <c r="AC494" s="36">
        <f t="shared" si="231"/>
        <v>-0.75034167228980764</v>
      </c>
      <c r="AD494" s="36">
        <f t="shared" si="218"/>
        <v>-2.16</v>
      </c>
      <c r="AI494" s="23"/>
      <c r="AJ494" s="23"/>
      <c r="AK494" s="24"/>
      <c r="AL494" s="24"/>
      <c r="AM494" s="24"/>
      <c r="AN494" s="27"/>
      <c r="AO494" s="18"/>
      <c r="AP494" s="21"/>
    </row>
    <row r="495" spans="1:42" ht="15">
      <c r="A495" s="14">
        <v>1307700</v>
      </c>
      <c r="B495" s="12">
        <f t="shared" si="212"/>
        <v>-1307.7</v>
      </c>
      <c r="C495" s="12">
        <f t="shared" si="213"/>
        <v>1.5999999999999091</v>
      </c>
      <c r="D495" s="16">
        <v>0.87826000000000004</v>
      </c>
      <c r="G495" s="23">
        <f t="shared" si="230"/>
        <v>-201.89823586918601</v>
      </c>
      <c r="H495" s="23">
        <f t="shared" si="230"/>
        <v>-201.12487339250504</v>
      </c>
      <c r="I495" s="24">
        <f t="shared" si="225"/>
        <v>0.94745000000000001</v>
      </c>
      <c r="J495" s="24">
        <f t="shared" si="226"/>
        <v>0.89411000000000007</v>
      </c>
      <c r="K495" s="24">
        <f t="shared" si="227"/>
        <v>0.88433888888888879</v>
      </c>
      <c r="L495" s="65">
        <f t="shared" si="228"/>
        <v>-9.7711111111112858E-3</v>
      </c>
      <c r="M495" s="18">
        <f t="shared" si="229"/>
        <v>-6.3111111111111229E-2</v>
      </c>
      <c r="N495" s="21"/>
      <c r="O495" s="36">
        <f t="shared" si="209"/>
        <v>-0.59552362047134444</v>
      </c>
      <c r="P495" s="36">
        <f t="shared" si="215"/>
        <v>-1.8</v>
      </c>
      <c r="U495" s="23">
        <f t="shared" si="216"/>
        <v>27.017057592409842</v>
      </c>
      <c r="V495" s="23">
        <f t="shared" si="217"/>
        <v>29.337145022453186</v>
      </c>
      <c r="W495" s="24"/>
      <c r="X495" s="24"/>
      <c r="Y495" s="24"/>
      <c r="Z495" s="27"/>
      <c r="AA495" s="18"/>
      <c r="AC495" s="36">
        <f t="shared" si="231"/>
        <v>-0.14988018671395054</v>
      </c>
      <c r="AD495" s="36">
        <f t="shared" si="218"/>
        <v>-2.16</v>
      </c>
      <c r="AI495" s="23"/>
      <c r="AJ495" s="23"/>
      <c r="AK495" s="24"/>
      <c r="AL495" s="24"/>
      <c r="AM495" s="24"/>
      <c r="AN495" s="27"/>
      <c r="AO495" s="18"/>
      <c r="AP495" s="21"/>
    </row>
    <row r="496" spans="1:42" ht="15">
      <c r="A496" s="14">
        <v>1306000</v>
      </c>
      <c r="B496" s="12">
        <f t="shared" si="212"/>
        <v>-1306</v>
      </c>
      <c r="C496" s="12">
        <f t="shared" si="213"/>
        <v>1.7000000000000455</v>
      </c>
      <c r="D496" s="16">
        <v>0.77297000000000005</v>
      </c>
      <c r="G496" s="23">
        <f t="shared" si="230"/>
        <v>-200.35151091582395</v>
      </c>
      <c r="H496" s="23">
        <f t="shared" si="230"/>
        <v>-199.57814843914298</v>
      </c>
      <c r="I496" s="24">
        <f t="shared" si="225"/>
        <v>0.68910000000000005</v>
      </c>
      <c r="J496" s="24">
        <f t="shared" si="226"/>
        <v>0.95398333333333341</v>
      </c>
      <c r="K496" s="24">
        <f t="shared" si="227"/>
        <v>0.87666111111111122</v>
      </c>
      <c r="L496" s="65">
        <f t="shared" si="228"/>
        <v>-7.7322222222222181E-2</v>
      </c>
      <c r="M496" s="18">
        <f t="shared" si="229"/>
        <v>0.18756111111111118</v>
      </c>
      <c r="N496" s="21"/>
      <c r="O496" s="36">
        <f t="shared" si="209"/>
        <v>6.0178022645180775E-2</v>
      </c>
      <c r="P496" s="36">
        <f t="shared" si="215"/>
        <v>-1.8</v>
      </c>
      <c r="U496" s="23">
        <f t="shared" si="216"/>
        <v>31.65723245249599</v>
      </c>
      <c r="V496" s="23">
        <f t="shared" si="217"/>
        <v>33.977319882539334</v>
      </c>
      <c r="W496" s="24"/>
      <c r="X496" s="24"/>
      <c r="Y496" s="24"/>
      <c r="Z496" s="27"/>
      <c r="AA496" s="18"/>
      <c r="AC496" s="36">
        <f t="shared" si="231"/>
        <v>0.52071190395809508</v>
      </c>
      <c r="AD496" s="36">
        <f t="shared" si="218"/>
        <v>-2.16</v>
      </c>
      <c r="AI496" s="23"/>
      <c r="AJ496" s="23"/>
      <c r="AK496" s="24"/>
      <c r="AL496" s="24"/>
      <c r="AM496" s="24"/>
      <c r="AN496" s="27"/>
      <c r="AO496" s="18"/>
      <c r="AP496" s="21"/>
    </row>
    <row r="497" spans="1:42" ht="15">
      <c r="A497" s="14">
        <v>1304300</v>
      </c>
      <c r="B497" s="12">
        <f t="shared" si="212"/>
        <v>-1304.3</v>
      </c>
      <c r="C497" s="12">
        <f t="shared" si="213"/>
        <v>1.7000000000000455</v>
      </c>
      <c r="D497" s="16">
        <v>0.94711000000000001</v>
      </c>
      <c r="G497" s="23">
        <f t="shared" si="230"/>
        <v>-198.80478596246189</v>
      </c>
      <c r="H497" s="23">
        <f t="shared" si="230"/>
        <v>-198.03142348578092</v>
      </c>
      <c r="I497" s="24">
        <f t="shared" si="225"/>
        <v>1.2254</v>
      </c>
      <c r="J497" s="24">
        <f t="shared" si="226"/>
        <v>0.94478333333333342</v>
      </c>
      <c r="K497" s="24">
        <f t="shared" si="227"/>
        <v>0.88348666666666664</v>
      </c>
      <c r="L497" s="65">
        <f t="shared" si="228"/>
        <v>-6.1296666666666777E-2</v>
      </c>
      <c r="M497" s="18">
        <f t="shared" si="229"/>
        <v>-0.3419133333333334</v>
      </c>
      <c r="N497" s="21"/>
      <c r="O497" s="36">
        <f t="shared" si="209"/>
        <v>0.68772170016180101</v>
      </c>
      <c r="P497" s="36">
        <f t="shared" si="215"/>
        <v>-1.8</v>
      </c>
      <c r="U497" s="23">
        <f t="shared" si="216"/>
        <v>36.297407312582138</v>
      </c>
      <c r="V497" s="23">
        <f t="shared" si="217"/>
        <v>38.617494742625482</v>
      </c>
      <c r="W497" s="24"/>
      <c r="X497" s="24"/>
      <c r="Y497" s="24"/>
      <c r="Z497" s="27"/>
      <c r="AA497" s="18"/>
      <c r="AC497" s="36">
        <f t="shared" si="231"/>
        <v>0.94765710769995337</v>
      </c>
      <c r="AD497" s="36">
        <f t="shared" si="218"/>
        <v>-2.16</v>
      </c>
      <c r="AI497" s="23"/>
      <c r="AJ497" s="23"/>
      <c r="AK497" s="24"/>
      <c r="AL497" s="24"/>
      <c r="AM497" s="24"/>
      <c r="AN497" s="27"/>
      <c r="AO497" s="18"/>
      <c r="AP497" s="21"/>
    </row>
    <row r="498" spans="1:42" ht="15">
      <c r="A498" s="14">
        <v>1302600</v>
      </c>
      <c r="B498" s="12">
        <f t="shared" si="212"/>
        <v>-1302.5999999999999</v>
      </c>
      <c r="C498" s="12">
        <f t="shared" si="213"/>
        <v>1.7000000000000455</v>
      </c>
      <c r="D498" s="16">
        <v>0.71901999999999999</v>
      </c>
      <c r="G498" s="23">
        <f t="shared" si="230"/>
        <v>-197.25806100909983</v>
      </c>
      <c r="H498" s="23">
        <f t="shared" si="230"/>
        <v>-196.48469853241886</v>
      </c>
      <c r="I498" s="24">
        <f t="shared" si="225"/>
        <v>0.91984999999999995</v>
      </c>
      <c r="J498" s="24">
        <f t="shared" si="226"/>
        <v>0.98568333333333324</v>
      </c>
      <c r="K498" s="24">
        <f t="shared" si="227"/>
        <v>0.8768744444444444</v>
      </c>
      <c r="L498" s="65">
        <f t="shared" si="228"/>
        <v>-0.10880888888888884</v>
      </c>
      <c r="M498" s="18">
        <f t="shared" si="229"/>
        <v>-4.2975555555555545E-2</v>
      </c>
      <c r="N498" s="21"/>
      <c r="O498" s="36">
        <f t="shared" si="209"/>
        <v>0.99347275099737298</v>
      </c>
      <c r="P498" s="36">
        <f t="shared" si="215"/>
        <v>-1.8</v>
      </c>
      <c r="U498" s="23">
        <f t="shared" si="216"/>
        <v>40.937582172668286</v>
      </c>
      <c r="V498" s="23">
        <f t="shared" si="217"/>
        <v>43.25766960271163</v>
      </c>
      <c r="W498" s="24"/>
      <c r="X498" s="24"/>
      <c r="Y498" s="24"/>
      <c r="Z498" s="27"/>
      <c r="AA498" s="18"/>
      <c r="AC498" s="36">
        <f t="shared" si="231"/>
        <v>0.93118301871340869</v>
      </c>
      <c r="AD498" s="36">
        <f t="shared" si="218"/>
        <v>-2.16</v>
      </c>
      <c r="AI498" s="23"/>
      <c r="AJ498" s="23"/>
      <c r="AK498" s="24"/>
      <c r="AL498" s="24"/>
      <c r="AM498" s="24"/>
      <c r="AN498" s="27"/>
      <c r="AO498" s="18"/>
      <c r="AP498" s="21"/>
    </row>
    <row r="499" spans="1:42" ht="15">
      <c r="A499" s="14">
        <v>1300900</v>
      </c>
      <c r="B499" s="12">
        <f t="shared" si="212"/>
        <v>-1300.9000000000001</v>
      </c>
      <c r="C499" s="12">
        <f t="shared" si="213"/>
        <v>1.6999999999998181</v>
      </c>
      <c r="D499" s="16">
        <v>1.004</v>
      </c>
      <c r="G499" s="23">
        <f t="shared" si="230"/>
        <v>-195.71133605573777</v>
      </c>
      <c r="H499" s="23">
        <f t="shared" si="230"/>
        <v>-194.9379735790568</v>
      </c>
      <c r="I499" s="24">
        <f t="shared" si="225"/>
        <v>0.81179999999999997</v>
      </c>
      <c r="J499" s="24">
        <f t="shared" si="226"/>
        <v>0.8339266666666667</v>
      </c>
      <c r="K499" s="24">
        <f t="shared" si="227"/>
        <v>0.84450333333333338</v>
      </c>
      <c r="L499" s="65">
        <f t="shared" si="228"/>
        <v>1.0576666666666679E-2</v>
      </c>
      <c r="M499" s="18">
        <f t="shared" si="229"/>
        <v>3.2703333333333418E-2</v>
      </c>
      <c r="N499" s="21"/>
      <c r="O499" s="36">
        <f t="shared" ref="O499:O562" si="232" xml:space="preserve"> SIN((2*PI()*(H499+P499)/13.9205245802584) + 2.989911921)</f>
        <v>0.83436686042152353</v>
      </c>
      <c r="P499" s="36">
        <f t="shared" si="215"/>
        <v>-1.8</v>
      </c>
      <c r="U499" s="23">
        <f t="shared" si="216"/>
        <v>45.577757032754434</v>
      </c>
      <c r="V499" s="23">
        <f t="shared" si="217"/>
        <v>47.897844462797778</v>
      </c>
      <c r="W499" s="24"/>
      <c r="X499" s="24"/>
      <c r="Y499" s="24"/>
      <c r="Z499" s="27"/>
      <c r="AA499" s="18"/>
      <c r="AC499" s="36">
        <f t="shared" si="231"/>
        <v>0.47899804632436865</v>
      </c>
      <c r="AD499" s="36">
        <f t="shared" si="218"/>
        <v>-2.16</v>
      </c>
      <c r="AI499" s="23"/>
      <c r="AJ499" s="23"/>
      <c r="AK499" s="24"/>
      <c r="AL499" s="24"/>
      <c r="AM499" s="24"/>
      <c r="AN499" s="27"/>
      <c r="AO499" s="18"/>
      <c r="AP499" s="21"/>
    </row>
    <row r="500" spans="1:42" ht="15">
      <c r="A500" s="14">
        <v>1299200</v>
      </c>
      <c r="B500" s="12">
        <f t="shared" si="212"/>
        <v>-1299.2</v>
      </c>
      <c r="C500" s="12">
        <f t="shared" si="213"/>
        <v>1.7000000000000455</v>
      </c>
      <c r="D500" s="16">
        <v>0.98702000000000001</v>
      </c>
      <c r="G500" s="23">
        <f t="shared" ref="G500:H515" si="233">G499 + 1.54672495336205</f>
        <v>-194.16461110237572</v>
      </c>
      <c r="H500" s="23">
        <f t="shared" si="233"/>
        <v>-193.39124862569474</v>
      </c>
      <c r="I500" s="24">
        <f t="shared" si="225"/>
        <v>0.77012999999999998</v>
      </c>
      <c r="J500" s="24">
        <f t="shared" si="226"/>
        <v>0.77569333333333323</v>
      </c>
      <c r="K500" s="24">
        <f t="shared" si="227"/>
        <v>0.78293722222222217</v>
      </c>
      <c r="L500" s="65">
        <f t="shared" si="228"/>
        <v>7.2438888888889386E-3</v>
      </c>
      <c r="M500" s="18">
        <f t="shared" si="229"/>
        <v>1.2807222222222192E-2</v>
      </c>
      <c r="N500" s="21"/>
      <c r="O500" s="36">
        <f t="shared" si="232"/>
        <v>0.28485144289968639</v>
      </c>
      <c r="P500" s="36">
        <f t="shared" si="215"/>
        <v>-1.8</v>
      </c>
      <c r="U500" s="23"/>
      <c r="V500" s="23"/>
      <c r="W500" s="24"/>
      <c r="X500" s="24"/>
      <c r="Y500" s="24"/>
      <c r="Z500" s="27"/>
      <c r="AA500" s="18"/>
      <c r="AI500" s="23"/>
      <c r="AJ500" s="23"/>
      <c r="AK500" s="24"/>
      <c r="AL500" s="24"/>
      <c r="AM500" s="24"/>
      <c r="AN500" s="27"/>
      <c r="AO500" s="18"/>
      <c r="AP500" s="21"/>
    </row>
    <row r="501" spans="1:42" ht="15">
      <c r="A501" s="14">
        <v>1297000</v>
      </c>
      <c r="B501" s="12">
        <f t="shared" si="212"/>
        <v>-1297</v>
      </c>
      <c r="C501" s="12">
        <f t="shared" si="213"/>
        <v>2.2000000000000455</v>
      </c>
      <c r="D501" s="16">
        <v>0.66157999999999995</v>
      </c>
      <c r="G501" s="23">
        <f t="shared" si="233"/>
        <v>-192.61788614901366</v>
      </c>
      <c r="H501" s="23">
        <f t="shared" si="233"/>
        <v>-191.84452367233268</v>
      </c>
      <c r="I501" s="24">
        <f t="shared" si="225"/>
        <v>0.74514999999999998</v>
      </c>
      <c r="J501" s="24">
        <f t="shared" si="226"/>
        <v>0.75083</v>
      </c>
      <c r="K501" s="24">
        <f t="shared" si="227"/>
        <v>0.7341049999999999</v>
      </c>
      <c r="L501" s="65">
        <f t="shared" si="228"/>
        <v>-1.6725000000000101E-2</v>
      </c>
      <c r="M501" s="18">
        <f t="shared" si="229"/>
        <v>-1.1045000000000083E-2</v>
      </c>
      <c r="N501" s="21"/>
      <c r="O501" s="36">
        <f t="shared" si="232"/>
        <v>-0.39794913052606012</v>
      </c>
      <c r="P501" s="36">
        <f t="shared" si="215"/>
        <v>-1.8</v>
      </c>
      <c r="U501" s="23"/>
      <c r="V501" s="23"/>
      <c r="W501" s="24"/>
      <c r="X501" s="24"/>
      <c r="Y501" s="24"/>
      <c r="Z501" s="27"/>
      <c r="AA501" s="18"/>
      <c r="AI501" s="23"/>
      <c r="AJ501" s="23"/>
      <c r="AK501" s="24"/>
      <c r="AL501" s="24"/>
      <c r="AM501" s="24"/>
      <c r="AN501" s="27"/>
      <c r="AO501" s="18"/>
      <c r="AP501" s="21"/>
    </row>
    <row r="502" spans="1:42" ht="15">
      <c r="A502" s="14">
        <v>1294800</v>
      </c>
      <c r="B502" s="12">
        <f t="shared" si="212"/>
        <v>-1294.8</v>
      </c>
      <c r="C502" s="12">
        <f t="shared" si="213"/>
        <v>2.2000000000000455</v>
      </c>
      <c r="D502" s="16">
        <v>0.78369999999999995</v>
      </c>
      <c r="G502" s="23">
        <f t="shared" si="233"/>
        <v>-191.0711611956516</v>
      </c>
      <c r="H502" s="23">
        <f t="shared" si="233"/>
        <v>-190.29779871897063</v>
      </c>
      <c r="I502" s="24">
        <f t="shared" si="225"/>
        <v>0.73721000000000003</v>
      </c>
      <c r="J502" s="24">
        <f t="shared" si="226"/>
        <v>0.74559999999999993</v>
      </c>
      <c r="K502" s="24">
        <f t="shared" si="227"/>
        <v>0.63191888888888881</v>
      </c>
      <c r="L502" s="65">
        <f t="shared" si="228"/>
        <v>-0.11368111111111112</v>
      </c>
      <c r="M502" s="18">
        <f t="shared" si="229"/>
        <v>-0.10529111111111122</v>
      </c>
      <c r="N502" s="21"/>
      <c r="O502" s="36">
        <f t="shared" si="232"/>
        <v>-0.89454488306672131</v>
      </c>
      <c r="P502" s="36">
        <f t="shared" si="215"/>
        <v>-1.8</v>
      </c>
      <c r="U502" s="23"/>
      <c r="V502" s="23"/>
      <c r="W502" s="24"/>
      <c r="X502" s="24"/>
      <c r="Y502" s="24"/>
      <c r="Z502" s="27"/>
      <c r="AA502" s="18"/>
      <c r="AI502" s="23"/>
      <c r="AJ502" s="23"/>
      <c r="AK502" s="24"/>
      <c r="AL502" s="24"/>
      <c r="AM502" s="24"/>
      <c r="AN502" s="27"/>
      <c r="AO502" s="18"/>
      <c r="AP502" s="21"/>
    </row>
    <row r="503" spans="1:42" ht="15">
      <c r="A503" s="14">
        <v>1292600</v>
      </c>
      <c r="B503" s="12">
        <f t="shared" si="212"/>
        <v>-1292.5999999999999</v>
      </c>
      <c r="C503" s="12">
        <f t="shared" si="213"/>
        <v>2.2000000000000455</v>
      </c>
      <c r="D503" s="16">
        <v>0.86948999999999999</v>
      </c>
      <c r="G503" s="23">
        <f t="shared" si="233"/>
        <v>-189.52443624228954</v>
      </c>
      <c r="H503" s="23">
        <f t="shared" si="233"/>
        <v>-188.75107376560857</v>
      </c>
      <c r="I503" s="24">
        <f t="shared" si="225"/>
        <v>0.75444</v>
      </c>
      <c r="J503" s="24">
        <f t="shared" si="226"/>
        <v>0.62833499999999998</v>
      </c>
      <c r="K503" s="24">
        <f t="shared" si="227"/>
        <v>0.55913555555555539</v>
      </c>
      <c r="L503" s="65">
        <f t="shared" si="228"/>
        <v>-6.9199444444444591E-2</v>
      </c>
      <c r="M503" s="18">
        <f t="shared" si="229"/>
        <v>-0.19530444444444461</v>
      </c>
      <c r="N503" s="21"/>
      <c r="O503" s="36">
        <f t="shared" si="232"/>
        <v>-0.97257314306149312</v>
      </c>
      <c r="P503" s="36">
        <f t="shared" si="215"/>
        <v>-1.8</v>
      </c>
      <c r="U503" s="23"/>
      <c r="V503" s="23"/>
      <c r="W503" s="24"/>
      <c r="X503" s="24"/>
      <c r="Y503" s="24"/>
      <c r="Z503" s="27"/>
      <c r="AA503" s="18"/>
      <c r="AI503" s="23"/>
      <c r="AJ503" s="23"/>
      <c r="AK503" s="24"/>
      <c r="AL503" s="24"/>
      <c r="AM503" s="24"/>
      <c r="AN503" s="27"/>
      <c r="AO503" s="18"/>
      <c r="AP503" s="21"/>
    </row>
    <row r="504" spans="1:42" ht="15">
      <c r="A504" s="14">
        <v>1290400</v>
      </c>
      <c r="B504" s="12">
        <f t="shared" si="212"/>
        <v>-1290.4000000000001</v>
      </c>
      <c r="C504" s="12">
        <f t="shared" si="213"/>
        <v>2.1999999999998181</v>
      </c>
      <c r="D504" s="16">
        <v>0.80076000000000003</v>
      </c>
      <c r="G504" s="23">
        <f t="shared" si="233"/>
        <v>-187.97771128892748</v>
      </c>
      <c r="H504" s="23">
        <f t="shared" si="233"/>
        <v>-187.20434881224651</v>
      </c>
      <c r="I504" s="24">
        <f t="shared" si="225"/>
        <v>0.39335500000000001</v>
      </c>
      <c r="J504" s="24">
        <f t="shared" si="226"/>
        <v>0.46580166666666667</v>
      </c>
      <c r="K504" s="24">
        <f t="shared" si="227"/>
        <v>0.49335666666666661</v>
      </c>
      <c r="L504" s="65">
        <f t="shared" si="228"/>
        <v>2.7554999999999941E-2</v>
      </c>
      <c r="M504" s="18">
        <f t="shared" si="229"/>
        <v>0.1000016666666666</v>
      </c>
      <c r="N504" s="21"/>
      <c r="O504" s="36">
        <f t="shared" si="232"/>
        <v>-0.59552362047129326</v>
      </c>
      <c r="P504" s="36">
        <f t="shared" si="215"/>
        <v>-1.8</v>
      </c>
      <c r="U504" s="23"/>
      <c r="V504" s="23"/>
      <c r="W504" s="24"/>
      <c r="X504" s="24"/>
      <c r="Y504" s="24"/>
      <c r="Z504" s="27"/>
      <c r="AA504" s="18"/>
      <c r="AI504" s="23"/>
      <c r="AJ504" s="23"/>
      <c r="AK504" s="24"/>
      <c r="AL504" s="24"/>
      <c r="AM504" s="24"/>
      <c r="AN504" s="27"/>
      <c r="AO504" s="18"/>
      <c r="AP504" s="21"/>
    </row>
    <row r="505" spans="1:42" ht="15">
      <c r="A505" s="14">
        <v>1288600</v>
      </c>
      <c r="B505" s="12">
        <f t="shared" si="212"/>
        <v>-1288.5999999999999</v>
      </c>
      <c r="C505" s="12">
        <f t="shared" si="213"/>
        <v>1.8000000000001819</v>
      </c>
      <c r="D505" s="16">
        <v>0.73151999999999995</v>
      </c>
      <c r="G505" s="23">
        <f t="shared" si="233"/>
        <v>-186.43098633556542</v>
      </c>
      <c r="H505" s="23">
        <f t="shared" si="233"/>
        <v>-185.65762385888445</v>
      </c>
      <c r="I505" s="24">
        <f t="shared" si="225"/>
        <v>0.24961</v>
      </c>
      <c r="J505" s="24">
        <f t="shared" si="226"/>
        <v>0.31623000000000001</v>
      </c>
      <c r="K505" s="24">
        <f t="shared" si="227"/>
        <v>0.42407</v>
      </c>
      <c r="L505" s="65">
        <f t="shared" si="228"/>
        <v>0.10783999999999999</v>
      </c>
      <c r="M505" s="18">
        <f t="shared" si="229"/>
        <v>0.17446</v>
      </c>
      <c r="N505" s="21"/>
      <c r="O505" s="36">
        <f t="shared" si="232"/>
        <v>6.0178022645244363E-2</v>
      </c>
      <c r="P505" s="36">
        <f t="shared" si="215"/>
        <v>-1.8</v>
      </c>
      <c r="U505" s="23"/>
      <c r="V505" s="23"/>
      <c r="W505" s="24"/>
      <c r="X505" s="24"/>
      <c r="Y505" s="24"/>
      <c r="Z505" s="27"/>
      <c r="AA505" s="18"/>
      <c r="AI505" s="23"/>
      <c r="AJ505" s="23"/>
      <c r="AK505" s="24"/>
      <c r="AL505" s="24"/>
      <c r="AM505" s="24"/>
      <c r="AN505" s="27"/>
      <c r="AO505" s="18"/>
      <c r="AP505" s="21"/>
    </row>
    <row r="506" spans="1:42" ht="15">
      <c r="A506" s="14">
        <v>1286400</v>
      </c>
      <c r="B506" s="12">
        <f t="shared" si="212"/>
        <v>-1286.4000000000001</v>
      </c>
      <c r="C506" s="12">
        <f t="shared" si="213"/>
        <v>2.1999999999998181</v>
      </c>
      <c r="D506" s="16">
        <v>1.0474000000000001</v>
      </c>
      <c r="G506" s="23">
        <f t="shared" si="233"/>
        <v>-184.88426138220336</v>
      </c>
      <c r="H506" s="23">
        <f t="shared" si="233"/>
        <v>-184.11089890552239</v>
      </c>
      <c r="I506" s="24">
        <f t="shared" si="225"/>
        <v>0.30572500000000002</v>
      </c>
      <c r="J506" s="24">
        <f t="shared" si="226"/>
        <v>0.27337833333333333</v>
      </c>
      <c r="K506" s="24">
        <f t="shared" si="227"/>
        <v>0.36012222222222223</v>
      </c>
      <c r="L506" s="65">
        <f t="shared" si="228"/>
        <v>8.6743888888888898E-2</v>
      </c>
      <c r="M506" s="18">
        <f t="shared" si="229"/>
        <v>5.4397222222222208E-2</v>
      </c>
      <c r="N506" s="21"/>
      <c r="O506" s="36">
        <f t="shared" si="232"/>
        <v>0.68772170016183687</v>
      </c>
      <c r="P506" s="36">
        <f t="shared" si="215"/>
        <v>-1.8</v>
      </c>
      <c r="U506" s="23"/>
      <c r="V506" s="23"/>
      <c r="W506" s="24"/>
      <c r="X506" s="24"/>
      <c r="Y506" s="24"/>
      <c r="Z506" s="27"/>
      <c r="AA506" s="18"/>
      <c r="AI506" s="23"/>
      <c r="AJ506" s="23"/>
      <c r="AK506" s="24"/>
      <c r="AL506" s="24"/>
      <c r="AM506" s="24"/>
      <c r="AN506" s="27"/>
      <c r="AO506" s="18"/>
      <c r="AP506" s="21"/>
    </row>
    <row r="507" spans="1:42" ht="15">
      <c r="A507" s="14">
        <v>1284300</v>
      </c>
      <c r="B507" s="12">
        <f t="shared" si="212"/>
        <v>-1284.3</v>
      </c>
      <c r="C507" s="12">
        <f t="shared" si="213"/>
        <v>2.1000000000001364</v>
      </c>
      <c r="D507" s="16">
        <v>1.1086</v>
      </c>
      <c r="G507" s="23">
        <f t="shared" si="233"/>
        <v>-183.3375364288413</v>
      </c>
      <c r="H507" s="23">
        <f t="shared" si="233"/>
        <v>-182.56417395216033</v>
      </c>
      <c r="I507" s="24">
        <f t="shared" si="225"/>
        <v>0.26479999999999998</v>
      </c>
      <c r="J507" s="24">
        <f t="shared" si="226"/>
        <v>0.26343833333333333</v>
      </c>
      <c r="K507" s="24">
        <f t="shared" si="227"/>
        <v>0.30013500000000004</v>
      </c>
      <c r="L507" s="65">
        <f t="shared" si="228"/>
        <v>3.6696666666666711E-2</v>
      </c>
      <c r="M507" s="18">
        <f t="shared" si="229"/>
        <v>3.5335000000000061E-2</v>
      </c>
      <c r="N507" s="21"/>
      <c r="O507" s="36">
        <f t="shared" si="232"/>
        <v>0.99347275099737864</v>
      </c>
      <c r="P507" s="36">
        <f t="shared" si="215"/>
        <v>-1.8</v>
      </c>
      <c r="U507" s="23"/>
      <c r="V507" s="23"/>
      <c r="W507" s="24"/>
      <c r="X507" s="24"/>
      <c r="Y507" s="24"/>
      <c r="Z507" s="27"/>
      <c r="AA507" s="18"/>
      <c r="AI507" s="23"/>
      <c r="AJ507" s="23"/>
      <c r="AK507" s="24"/>
      <c r="AL507" s="24"/>
      <c r="AM507" s="24"/>
      <c r="AN507" s="27"/>
      <c r="AO507" s="18"/>
      <c r="AP507" s="21"/>
    </row>
    <row r="508" spans="1:42" ht="15">
      <c r="A508" s="14">
        <v>1282200</v>
      </c>
      <c r="B508" s="12">
        <f t="shared" si="212"/>
        <v>-1282.2</v>
      </c>
      <c r="C508" s="12">
        <f t="shared" si="213"/>
        <v>2.0999999999999091</v>
      </c>
      <c r="D508" s="16">
        <v>1.1026</v>
      </c>
      <c r="G508" s="23">
        <f t="shared" si="233"/>
        <v>-181.79081147547925</v>
      </c>
      <c r="H508" s="23">
        <f t="shared" si="233"/>
        <v>-181.01744899879827</v>
      </c>
      <c r="I508" s="24">
        <f t="shared" si="225"/>
        <v>0.21979000000000001</v>
      </c>
      <c r="J508" s="24">
        <f t="shared" si="226"/>
        <v>0.21038000000000001</v>
      </c>
      <c r="K508" s="24">
        <f t="shared" si="227"/>
        <v>0.26337788888888891</v>
      </c>
      <c r="L508" s="65">
        <f t="shared" si="228"/>
        <v>5.29978888888889E-2</v>
      </c>
      <c r="M508" s="18">
        <f t="shared" si="229"/>
        <v>4.3587888888888898E-2</v>
      </c>
      <c r="N508" s="21"/>
      <c r="O508" s="36">
        <f t="shared" si="232"/>
        <v>0.83436686042148833</v>
      </c>
      <c r="P508" s="36">
        <f t="shared" si="215"/>
        <v>-1.8</v>
      </c>
      <c r="U508" s="23"/>
      <c r="V508" s="23"/>
      <c r="W508" s="24"/>
      <c r="X508" s="24"/>
      <c r="Y508" s="24"/>
      <c r="Z508" s="27"/>
      <c r="AA508" s="18"/>
      <c r="AI508" s="23"/>
      <c r="AJ508" s="23"/>
      <c r="AK508" s="24"/>
      <c r="AL508" s="24"/>
      <c r="AM508" s="24"/>
      <c r="AN508" s="27"/>
      <c r="AO508" s="18"/>
      <c r="AP508" s="21"/>
    </row>
    <row r="509" spans="1:42" ht="15">
      <c r="A509" s="14">
        <v>1280000</v>
      </c>
      <c r="B509" s="12">
        <f t="shared" si="212"/>
        <v>-1280</v>
      </c>
      <c r="C509" s="12">
        <f t="shared" si="213"/>
        <v>2.2000000000000455</v>
      </c>
      <c r="D509" s="16">
        <v>0.85780999999999996</v>
      </c>
      <c r="G509" s="23">
        <f t="shared" si="233"/>
        <v>-180.24408652211719</v>
      </c>
      <c r="H509" s="23">
        <f t="shared" si="233"/>
        <v>-179.47072404543621</v>
      </c>
      <c r="I509" s="24">
        <f t="shared" si="225"/>
        <v>0.14655000000000001</v>
      </c>
      <c r="J509" s="24">
        <f t="shared" si="226"/>
        <v>0.17865333333333333</v>
      </c>
      <c r="K509" s="24">
        <f t="shared" si="227"/>
        <v>0.28529511111111111</v>
      </c>
      <c r="L509" s="65">
        <f t="shared" si="228"/>
        <v>0.10664177777777778</v>
      </c>
      <c r="M509" s="18">
        <f t="shared" si="229"/>
        <v>0.1387451111111111</v>
      </c>
      <c r="N509" s="21"/>
      <c r="O509" s="36">
        <f t="shared" si="232"/>
        <v>0.28485144289963893</v>
      </c>
      <c r="P509" s="36">
        <f t="shared" si="215"/>
        <v>-1.8</v>
      </c>
      <c r="U509" s="23"/>
      <c r="V509" s="23"/>
      <c r="W509" s="24"/>
      <c r="X509" s="24"/>
      <c r="Y509" s="24"/>
      <c r="Z509" s="27"/>
      <c r="AA509" s="18"/>
      <c r="AI509" s="23"/>
      <c r="AJ509" s="23"/>
      <c r="AK509" s="24"/>
      <c r="AL509" s="24"/>
      <c r="AM509" s="24"/>
      <c r="AN509" s="27"/>
      <c r="AO509" s="18"/>
      <c r="AP509" s="21"/>
    </row>
    <row r="510" spans="1:42" ht="15">
      <c r="A510" s="14">
        <v>1277900</v>
      </c>
      <c r="B510" s="12">
        <f t="shared" si="212"/>
        <v>-1277.9000000000001</v>
      </c>
      <c r="C510" s="12">
        <f t="shared" si="213"/>
        <v>2.0999999999999091</v>
      </c>
      <c r="D510" s="16">
        <v>1.2738</v>
      </c>
      <c r="G510" s="23">
        <f t="shared" si="233"/>
        <v>-178.69736156875513</v>
      </c>
      <c r="H510" s="23">
        <f t="shared" si="233"/>
        <v>-177.92399909207415</v>
      </c>
      <c r="I510" s="24">
        <f t="shared" si="225"/>
        <v>0.16961999999999999</v>
      </c>
      <c r="J510" s="24">
        <f t="shared" si="226"/>
        <v>0.17116500000000001</v>
      </c>
      <c r="K510" s="24">
        <f t="shared" si="227"/>
        <v>0.3453122222222223</v>
      </c>
      <c r="L510" s="65">
        <f t="shared" si="228"/>
        <v>0.17414722222222229</v>
      </c>
      <c r="M510" s="18">
        <f t="shared" si="229"/>
        <v>0.17569222222222231</v>
      </c>
      <c r="N510" s="21"/>
      <c r="O510" s="36">
        <f t="shared" si="232"/>
        <v>-0.39794913052610553</v>
      </c>
      <c r="P510" s="36">
        <f t="shared" si="215"/>
        <v>-1.8</v>
      </c>
      <c r="U510" s="23"/>
      <c r="V510" s="23"/>
      <c r="W510" s="24"/>
      <c r="X510" s="24"/>
      <c r="Y510" s="24"/>
      <c r="Z510" s="27"/>
      <c r="AA510" s="18"/>
      <c r="AI510" s="23"/>
      <c r="AJ510" s="23"/>
      <c r="AK510" s="24"/>
      <c r="AL510" s="24"/>
      <c r="AM510" s="24"/>
      <c r="AN510" s="27"/>
      <c r="AO510" s="18"/>
      <c r="AP510" s="21"/>
    </row>
    <row r="511" spans="1:42" ht="15">
      <c r="A511" s="14">
        <v>1275700</v>
      </c>
      <c r="B511" s="12">
        <f t="shared" si="212"/>
        <v>-1275.7</v>
      </c>
      <c r="C511" s="12">
        <f t="shared" si="213"/>
        <v>2.2000000000000455</v>
      </c>
      <c r="D511" s="16">
        <v>1.1536</v>
      </c>
      <c r="G511" s="23">
        <f t="shared" si="233"/>
        <v>-177.15063661539307</v>
      </c>
      <c r="H511" s="23">
        <f t="shared" si="233"/>
        <v>-176.3772741387121</v>
      </c>
      <c r="I511" s="24">
        <f t="shared" si="225"/>
        <v>0.197325</v>
      </c>
      <c r="J511" s="24">
        <f t="shared" si="226"/>
        <v>0.26352366666666666</v>
      </c>
      <c r="K511" s="24">
        <f t="shared" si="227"/>
        <v>0.42277666666666669</v>
      </c>
      <c r="L511" s="65">
        <f t="shared" si="228"/>
        <v>0.15925300000000003</v>
      </c>
      <c r="M511" s="18">
        <f t="shared" si="229"/>
        <v>0.22545166666666669</v>
      </c>
      <c r="N511" s="21"/>
      <c r="O511" s="36">
        <f t="shared" si="232"/>
        <v>-0.89454488306674973</v>
      </c>
      <c r="P511" s="36">
        <f t="shared" si="215"/>
        <v>-1.8</v>
      </c>
      <c r="U511" s="23"/>
      <c r="V511" s="23"/>
      <c r="W511" s="24"/>
      <c r="X511" s="24"/>
      <c r="Y511" s="24"/>
      <c r="Z511" s="27"/>
      <c r="AA511" s="18"/>
      <c r="AI511" s="23"/>
      <c r="AJ511" s="23"/>
      <c r="AK511" s="24"/>
      <c r="AL511" s="24"/>
      <c r="AM511" s="24"/>
      <c r="AN511" s="27"/>
      <c r="AO511" s="18"/>
      <c r="AP511" s="21"/>
    </row>
    <row r="512" spans="1:42" ht="15">
      <c r="A512" s="14">
        <v>1273600</v>
      </c>
      <c r="B512" s="12">
        <f t="shared" si="212"/>
        <v>-1273.5999999999999</v>
      </c>
      <c r="C512" s="12">
        <f t="shared" si="213"/>
        <v>2.1000000000001364</v>
      </c>
      <c r="D512" s="16">
        <v>1.1367</v>
      </c>
      <c r="G512" s="23">
        <f t="shared" si="233"/>
        <v>-175.60391166203101</v>
      </c>
      <c r="H512" s="23">
        <f t="shared" si="233"/>
        <v>-174.83054918535004</v>
      </c>
      <c r="I512" s="24">
        <f t="shared" si="225"/>
        <v>0.42362600000000006</v>
      </c>
      <c r="J512" s="24">
        <f t="shared" si="226"/>
        <v>0.40385366666666672</v>
      </c>
      <c r="K512" s="24">
        <f t="shared" si="227"/>
        <v>0.50416622222222218</v>
      </c>
      <c r="L512" s="65">
        <f t="shared" si="228"/>
        <v>0.10031255555555546</v>
      </c>
      <c r="M512" s="18">
        <f t="shared" si="229"/>
        <v>8.0540222222222124E-2</v>
      </c>
      <c r="N512" s="21"/>
      <c r="O512" s="36">
        <f t="shared" si="232"/>
        <v>-0.97257314306147835</v>
      </c>
      <c r="P512" s="36">
        <f t="shared" si="215"/>
        <v>-1.8</v>
      </c>
      <c r="U512" s="23"/>
      <c r="V512" s="23"/>
      <c r="W512" s="24"/>
      <c r="X512" s="24"/>
      <c r="Y512" s="24"/>
      <c r="Z512" s="27"/>
      <c r="AA512" s="18"/>
      <c r="AI512" s="23"/>
      <c r="AJ512" s="23"/>
      <c r="AK512" s="24"/>
      <c r="AL512" s="24"/>
      <c r="AM512" s="24"/>
      <c r="AN512" s="27"/>
      <c r="AO512" s="18"/>
      <c r="AP512" s="21"/>
    </row>
    <row r="513" spans="1:42" ht="15">
      <c r="A513" s="14">
        <v>1271400</v>
      </c>
      <c r="B513" s="12">
        <f t="shared" si="212"/>
        <v>-1271.4000000000001</v>
      </c>
      <c r="C513" s="12">
        <f t="shared" si="213"/>
        <v>2.1999999999998181</v>
      </c>
      <c r="D513" s="16">
        <v>1.2391000000000001</v>
      </c>
      <c r="G513" s="23">
        <f t="shared" si="233"/>
        <v>-174.05718670866895</v>
      </c>
      <c r="H513" s="23">
        <f t="shared" si="233"/>
        <v>-173.28382423198798</v>
      </c>
      <c r="I513" s="24">
        <f t="shared" si="225"/>
        <v>0.59061000000000008</v>
      </c>
      <c r="J513" s="24">
        <f t="shared" si="226"/>
        <v>0.60133333333333339</v>
      </c>
      <c r="K513" s="24">
        <f t="shared" si="227"/>
        <v>0.57761066666666672</v>
      </c>
      <c r="L513" s="65">
        <f t="shared" si="228"/>
        <v>-2.372266666666667E-2</v>
      </c>
      <c r="M513" s="18">
        <f t="shared" si="229"/>
        <v>-1.2999333333333363E-2</v>
      </c>
      <c r="N513" s="21"/>
      <c r="O513" s="36">
        <f t="shared" si="232"/>
        <v>-0.59552362047124219</v>
      </c>
      <c r="P513" s="36">
        <f t="shared" si="215"/>
        <v>-1.8</v>
      </c>
      <c r="U513" s="23"/>
      <c r="V513" s="23"/>
      <c r="W513" s="24"/>
      <c r="X513" s="24"/>
      <c r="Y513" s="24"/>
      <c r="Z513" s="27"/>
      <c r="AA513" s="18"/>
      <c r="AI513" s="23"/>
      <c r="AJ513" s="23"/>
      <c r="AK513" s="24"/>
      <c r="AL513" s="24"/>
      <c r="AM513" s="24"/>
      <c r="AN513" s="27"/>
      <c r="AO513" s="18"/>
      <c r="AP513" s="21"/>
    </row>
    <row r="514" spans="1:42" ht="15">
      <c r="A514" s="14">
        <v>1269300</v>
      </c>
      <c r="B514" s="12">
        <f t="shared" si="212"/>
        <v>-1269.3</v>
      </c>
      <c r="C514" s="12">
        <f t="shared" si="213"/>
        <v>2.1000000000001364</v>
      </c>
      <c r="D514" s="16">
        <v>1.0660000000000001</v>
      </c>
      <c r="G514" s="23">
        <f t="shared" si="233"/>
        <v>-172.51046175530689</v>
      </c>
      <c r="H514" s="23">
        <f t="shared" si="233"/>
        <v>-171.73709927862592</v>
      </c>
      <c r="I514" s="24">
        <f t="shared" si="225"/>
        <v>0.78976400000000013</v>
      </c>
      <c r="J514" s="24">
        <f t="shared" si="226"/>
        <v>0.79442633333333335</v>
      </c>
      <c r="K514" s="24">
        <f t="shared" si="227"/>
        <v>0.6679615555555557</v>
      </c>
      <c r="L514" s="65">
        <f t="shared" si="228"/>
        <v>-0.12646477777777765</v>
      </c>
      <c r="M514" s="18">
        <f t="shared" si="229"/>
        <v>-0.12180244444444444</v>
      </c>
      <c r="N514" s="21"/>
      <c r="O514" s="36">
        <f t="shared" si="232"/>
        <v>6.0178022645293767E-2</v>
      </c>
      <c r="P514" s="36">
        <f t="shared" si="215"/>
        <v>-1.8</v>
      </c>
      <c r="U514" s="23"/>
      <c r="V514" s="23"/>
      <c r="W514" s="24"/>
      <c r="X514" s="24"/>
      <c r="Y514" s="24"/>
      <c r="Z514" s="27"/>
      <c r="AA514" s="18"/>
      <c r="AI514" s="23"/>
      <c r="AJ514" s="23"/>
      <c r="AK514" s="24"/>
      <c r="AL514" s="24"/>
      <c r="AM514" s="24"/>
      <c r="AN514" s="27"/>
      <c r="AO514" s="18"/>
      <c r="AP514" s="21"/>
    </row>
    <row r="515" spans="1:42" ht="15">
      <c r="A515" s="14">
        <v>1267200</v>
      </c>
      <c r="B515" s="12">
        <f t="shared" ref="B515:B578" si="234">-A515/1000</f>
        <v>-1267.2</v>
      </c>
      <c r="C515" s="12">
        <f t="shared" si="213"/>
        <v>2.0999999999999091</v>
      </c>
      <c r="D515" s="16">
        <v>0.84989999999999999</v>
      </c>
      <c r="G515" s="23">
        <f t="shared" si="233"/>
        <v>-170.96373680194483</v>
      </c>
      <c r="H515" s="23">
        <f t="shared" si="233"/>
        <v>-170.19037432526386</v>
      </c>
      <c r="I515" s="24">
        <f t="shared" si="225"/>
        <v>1.0029049999999999</v>
      </c>
      <c r="J515" s="24">
        <f t="shared" si="226"/>
        <v>0.92999166666666666</v>
      </c>
      <c r="K515" s="24">
        <f t="shared" si="227"/>
        <v>0.74644777777777782</v>
      </c>
      <c r="L515" s="65">
        <f t="shared" si="228"/>
        <v>-0.18354388888888884</v>
      </c>
      <c r="M515" s="18">
        <f t="shared" si="229"/>
        <v>-0.25645722222222211</v>
      </c>
      <c r="N515" s="21"/>
      <c r="O515" s="36">
        <f t="shared" si="232"/>
        <v>0.68772170016187284</v>
      </c>
      <c r="P515" s="36">
        <f t="shared" si="215"/>
        <v>-1.8</v>
      </c>
      <c r="U515" s="23"/>
      <c r="V515" s="23"/>
      <c r="W515" s="24"/>
      <c r="X515" s="24"/>
      <c r="Y515" s="24"/>
      <c r="Z515" s="27"/>
      <c r="AA515" s="18"/>
      <c r="AI515" s="23"/>
      <c r="AJ515" s="23"/>
      <c r="AK515" s="24"/>
      <c r="AL515" s="24"/>
      <c r="AM515" s="24"/>
      <c r="AN515" s="27"/>
      <c r="AO515" s="18"/>
      <c r="AP515" s="21"/>
    </row>
    <row r="516" spans="1:42" ht="15">
      <c r="A516" s="14">
        <v>1265000</v>
      </c>
      <c r="B516" s="12">
        <f t="shared" si="234"/>
        <v>-1265</v>
      </c>
      <c r="C516" s="12">
        <f t="shared" ref="C516:C579" si="235">B516-B515</f>
        <v>2.2000000000000455</v>
      </c>
      <c r="D516" s="16">
        <v>0.73629</v>
      </c>
      <c r="G516" s="23">
        <f t="shared" ref="G516:H531" si="236">G515 + 1.54672495336205</f>
        <v>-169.41701184858277</v>
      </c>
      <c r="H516" s="23">
        <f t="shared" si="236"/>
        <v>-168.6436493719018</v>
      </c>
      <c r="I516" s="24">
        <f t="shared" si="225"/>
        <v>0.99730600000000003</v>
      </c>
      <c r="J516" s="24">
        <f t="shared" si="226"/>
        <v>0.96033366666666675</v>
      </c>
      <c r="K516" s="24">
        <f t="shared" si="227"/>
        <v>0.85189666666666675</v>
      </c>
      <c r="L516" s="65">
        <f t="shared" si="228"/>
        <v>-0.10843700000000001</v>
      </c>
      <c r="M516" s="18">
        <f t="shared" si="229"/>
        <v>-0.14540933333333328</v>
      </c>
      <c r="N516" s="21"/>
      <c r="O516" s="36">
        <f t="shared" si="232"/>
        <v>0.99347275099738586</v>
      </c>
      <c r="P516" s="36">
        <f t="shared" ref="P516:P579" si="237">P515</f>
        <v>-1.8</v>
      </c>
      <c r="U516" s="23"/>
      <c r="V516" s="23"/>
      <c r="W516" s="24"/>
      <c r="X516" s="24"/>
      <c r="Y516" s="24"/>
      <c r="Z516" s="27"/>
      <c r="AA516" s="18"/>
      <c r="AI516" s="23"/>
      <c r="AJ516" s="23"/>
      <c r="AK516" s="24"/>
      <c r="AL516" s="24"/>
      <c r="AM516" s="24"/>
      <c r="AN516" s="27"/>
      <c r="AO516" s="18"/>
      <c r="AP516" s="21"/>
    </row>
    <row r="517" spans="1:42" ht="15">
      <c r="A517" s="14">
        <v>1262900</v>
      </c>
      <c r="B517" s="12">
        <f t="shared" si="234"/>
        <v>-1262.9000000000001</v>
      </c>
      <c r="C517" s="12">
        <f t="shared" si="235"/>
        <v>2.0999999999999091</v>
      </c>
      <c r="D517" s="16">
        <v>0.46859000000000001</v>
      </c>
      <c r="G517" s="23">
        <f t="shared" si="236"/>
        <v>-167.87028689522072</v>
      </c>
      <c r="H517" s="23">
        <f t="shared" si="236"/>
        <v>-167.09692441853974</v>
      </c>
      <c r="I517" s="24">
        <f t="shared" si="225"/>
        <v>0.88079000000000007</v>
      </c>
      <c r="J517" s="24">
        <f t="shared" si="226"/>
        <v>0.9459346666666667</v>
      </c>
      <c r="K517" s="24">
        <f t="shared" si="227"/>
        <v>0.8941797777777778</v>
      </c>
      <c r="L517" s="65">
        <f t="shared" si="228"/>
        <v>-5.1754888888888906E-2</v>
      </c>
      <c r="M517" s="18">
        <f t="shared" si="229"/>
        <v>1.3389777777777723E-2</v>
      </c>
      <c r="N517" s="21"/>
      <c r="O517" s="36">
        <f t="shared" si="232"/>
        <v>0.83436686042146113</v>
      </c>
      <c r="P517" s="36">
        <f t="shared" si="237"/>
        <v>-1.8</v>
      </c>
      <c r="U517" s="23"/>
      <c r="V517" s="23"/>
      <c r="W517" s="24"/>
      <c r="X517" s="24"/>
      <c r="Y517" s="24"/>
      <c r="Z517" s="27"/>
      <c r="AA517" s="18"/>
      <c r="AI517" s="23"/>
      <c r="AJ517" s="23"/>
      <c r="AK517" s="24"/>
      <c r="AL517" s="24"/>
      <c r="AM517" s="24"/>
      <c r="AN517" s="27"/>
      <c r="AO517" s="18"/>
      <c r="AP517" s="21"/>
    </row>
    <row r="518" spans="1:42" ht="15">
      <c r="A518" s="14">
        <v>1260700</v>
      </c>
      <c r="B518" s="12">
        <f t="shared" si="234"/>
        <v>-1260.7</v>
      </c>
      <c r="C518" s="12">
        <f t="shared" si="235"/>
        <v>2.2000000000000455</v>
      </c>
      <c r="D518" s="16">
        <v>0.47763</v>
      </c>
      <c r="G518" s="23">
        <f t="shared" si="236"/>
        <v>-166.32356194185866</v>
      </c>
      <c r="H518" s="23">
        <f t="shared" si="236"/>
        <v>-165.55019946517768</v>
      </c>
      <c r="I518" s="24">
        <f t="shared" si="225"/>
        <v>0.95970800000000001</v>
      </c>
      <c r="J518" s="24">
        <f t="shared" si="226"/>
        <v>0.90549800000000003</v>
      </c>
      <c r="K518" s="24">
        <f t="shared" si="227"/>
        <v>0.92037777777777785</v>
      </c>
      <c r="L518" s="65">
        <f t="shared" si="228"/>
        <v>1.4879777777777825E-2</v>
      </c>
      <c r="M518" s="18">
        <f t="shared" si="229"/>
        <v>-3.9330222222222155E-2</v>
      </c>
      <c r="N518" s="21"/>
      <c r="O518" s="36">
        <f t="shared" si="232"/>
        <v>0.28485144289957787</v>
      </c>
      <c r="P518" s="36">
        <f t="shared" si="237"/>
        <v>-1.8</v>
      </c>
      <c r="U518" s="23"/>
      <c r="V518" s="23"/>
      <c r="W518" s="24"/>
      <c r="X518" s="24"/>
      <c r="Y518" s="24"/>
      <c r="Z518" s="27"/>
      <c r="AA518" s="18"/>
      <c r="AI518" s="23"/>
      <c r="AJ518" s="23"/>
      <c r="AK518" s="24"/>
      <c r="AL518" s="24"/>
      <c r="AM518" s="24"/>
      <c r="AN518" s="27"/>
      <c r="AO518" s="18"/>
      <c r="AP518" s="21"/>
    </row>
    <row r="519" spans="1:42" ht="15">
      <c r="A519" s="14">
        <v>1258500</v>
      </c>
      <c r="B519" s="12">
        <f t="shared" si="234"/>
        <v>-1258.5</v>
      </c>
      <c r="C519" s="12">
        <f t="shared" si="235"/>
        <v>2.2000000000000455</v>
      </c>
      <c r="D519" s="16">
        <v>0.70813999999999999</v>
      </c>
      <c r="G519" s="23">
        <f t="shared" si="236"/>
        <v>-164.7768369884966</v>
      </c>
      <c r="H519" s="23">
        <f t="shared" si="236"/>
        <v>-164.00347451181563</v>
      </c>
      <c r="I519" s="24">
        <f t="shared" si="225"/>
        <v>0.875996</v>
      </c>
      <c r="J519" s="24">
        <f t="shared" si="226"/>
        <v>0.99402299999999999</v>
      </c>
      <c r="K519" s="24">
        <f t="shared" si="227"/>
        <v>0.92046733333333342</v>
      </c>
      <c r="L519" s="65">
        <f t="shared" si="228"/>
        <v>-7.3555666666666575E-2</v>
      </c>
      <c r="M519" s="18">
        <f t="shared" si="229"/>
        <v>4.4471333333333418E-2</v>
      </c>
      <c r="N519" s="21"/>
      <c r="O519" s="36">
        <f t="shared" si="232"/>
        <v>-0.39794913052616399</v>
      </c>
      <c r="P519" s="36">
        <f t="shared" si="237"/>
        <v>-1.8</v>
      </c>
      <c r="U519" s="23"/>
      <c r="V519" s="23"/>
      <c r="W519" s="24"/>
      <c r="X519" s="24"/>
      <c r="Y519" s="24"/>
      <c r="Z519" s="27"/>
      <c r="AA519" s="18"/>
      <c r="AI519" s="23"/>
      <c r="AJ519" s="23"/>
      <c r="AK519" s="24"/>
      <c r="AL519" s="24"/>
      <c r="AM519" s="24"/>
      <c r="AN519" s="27"/>
      <c r="AO519" s="18"/>
      <c r="AP519" s="21"/>
    </row>
    <row r="520" spans="1:42" ht="15">
      <c r="A520" s="14">
        <v>1256500</v>
      </c>
      <c r="B520" s="12">
        <f t="shared" si="234"/>
        <v>-1256.5</v>
      </c>
      <c r="C520" s="12">
        <f t="shared" si="235"/>
        <v>2</v>
      </c>
      <c r="D520" s="16">
        <v>0.75070000000000003</v>
      </c>
      <c r="G520" s="23">
        <f t="shared" si="236"/>
        <v>-163.23011203513454</v>
      </c>
      <c r="H520" s="23">
        <f t="shared" si="236"/>
        <v>-162.45674955845357</v>
      </c>
      <c r="I520" s="24">
        <f t="shared" si="225"/>
        <v>1.1463650000000001</v>
      </c>
      <c r="J520" s="24">
        <f t="shared" si="226"/>
        <v>0.94217833333333345</v>
      </c>
      <c r="K520" s="24">
        <f t="shared" si="227"/>
        <v>0.89679566666666666</v>
      </c>
      <c r="L520" s="65">
        <f t="shared" si="228"/>
        <v>-4.5382666666666793E-2</v>
      </c>
      <c r="M520" s="18">
        <f t="shared" si="229"/>
        <v>-0.24956933333333342</v>
      </c>
      <c r="N520" s="21"/>
      <c r="O520" s="36">
        <f t="shared" si="232"/>
        <v>-0.89454488306677826</v>
      </c>
      <c r="P520" s="36">
        <f t="shared" si="237"/>
        <v>-1.8</v>
      </c>
      <c r="U520" s="23"/>
      <c r="V520" s="23"/>
      <c r="W520" s="24"/>
      <c r="X520" s="24"/>
      <c r="Y520" s="24"/>
      <c r="Z520" s="27"/>
      <c r="AA520" s="18"/>
      <c r="AI520" s="23"/>
      <c r="AJ520" s="23"/>
      <c r="AK520" s="24"/>
      <c r="AL520" s="24"/>
      <c r="AM520" s="24"/>
      <c r="AN520" s="27"/>
      <c r="AO520" s="18"/>
      <c r="AP520" s="21"/>
    </row>
    <row r="521" spans="1:42" ht="15">
      <c r="A521" s="14">
        <v>1254300</v>
      </c>
      <c r="B521" s="12">
        <f t="shared" si="234"/>
        <v>-1254.3</v>
      </c>
      <c r="C521" s="12">
        <f t="shared" si="235"/>
        <v>2.2000000000000455</v>
      </c>
      <c r="D521" s="16">
        <v>0.90747999999999995</v>
      </c>
      <c r="G521" s="23">
        <f t="shared" si="236"/>
        <v>-161.68338708177248</v>
      </c>
      <c r="H521" s="23">
        <f t="shared" si="236"/>
        <v>-160.91002460509151</v>
      </c>
      <c r="I521" s="24">
        <f t="shared" si="225"/>
        <v>0.80417400000000006</v>
      </c>
      <c r="J521" s="24">
        <f t="shared" si="226"/>
        <v>0.92564366666666664</v>
      </c>
      <c r="K521" s="24">
        <f t="shared" si="227"/>
        <v>0.88236166666666671</v>
      </c>
      <c r="L521" s="65">
        <f t="shared" si="228"/>
        <v>-4.3281999999999932E-2</v>
      </c>
      <c r="M521" s="18">
        <f t="shared" si="229"/>
        <v>7.8187666666666655E-2</v>
      </c>
      <c r="N521" s="21"/>
      <c r="O521" s="36">
        <f t="shared" si="232"/>
        <v>-0.9725731430614668</v>
      </c>
      <c r="P521" s="36">
        <f t="shared" si="237"/>
        <v>-1.8</v>
      </c>
      <c r="U521" s="23"/>
      <c r="V521" s="23"/>
      <c r="W521" s="24"/>
      <c r="X521" s="24"/>
      <c r="Y521" s="24"/>
      <c r="Z521" s="27"/>
      <c r="AA521" s="18"/>
      <c r="AI521" s="23"/>
      <c r="AJ521" s="23"/>
      <c r="AK521" s="24"/>
      <c r="AL521" s="24"/>
      <c r="AM521" s="24"/>
      <c r="AN521" s="27"/>
      <c r="AO521" s="18"/>
      <c r="AP521" s="21"/>
    </row>
    <row r="522" spans="1:42" ht="15">
      <c r="A522" s="14">
        <v>1252500</v>
      </c>
      <c r="B522" s="12">
        <f t="shared" si="234"/>
        <v>-1252.5</v>
      </c>
      <c r="C522" s="12">
        <f t="shared" si="235"/>
        <v>1.7999999999999545</v>
      </c>
      <c r="D522" s="16">
        <v>0.59180999999999995</v>
      </c>
      <c r="G522" s="23">
        <f t="shared" si="236"/>
        <v>-160.13666212841042</v>
      </c>
      <c r="H522" s="23">
        <f t="shared" si="236"/>
        <v>-159.36329965172945</v>
      </c>
      <c r="I522" s="24">
        <f t="shared" si="225"/>
        <v>0.8263919999999999</v>
      </c>
      <c r="J522" s="24">
        <f t="shared" si="226"/>
        <v>0.80704533333333328</v>
      </c>
      <c r="K522" s="24">
        <f t="shared" si="227"/>
        <v>0.89119861111111098</v>
      </c>
      <c r="L522" s="65">
        <f t="shared" si="228"/>
        <v>8.4153277777777702E-2</v>
      </c>
      <c r="M522" s="18">
        <f t="shared" si="229"/>
        <v>6.4806611111111079E-2</v>
      </c>
      <c r="N522" s="21"/>
      <c r="O522" s="36">
        <f t="shared" si="232"/>
        <v>-0.59552362047120233</v>
      </c>
      <c r="P522" s="36">
        <f t="shared" si="237"/>
        <v>-1.8</v>
      </c>
      <c r="U522" s="23"/>
      <c r="V522" s="23"/>
      <c r="W522" s="24"/>
      <c r="X522" s="24"/>
      <c r="Y522" s="24"/>
      <c r="Z522" s="27"/>
      <c r="AA522" s="18"/>
      <c r="AI522" s="23"/>
      <c r="AJ522" s="23"/>
      <c r="AK522" s="24"/>
      <c r="AL522" s="24"/>
      <c r="AM522" s="24"/>
      <c r="AN522" s="27"/>
      <c r="AO522" s="18"/>
      <c r="AP522" s="21"/>
    </row>
    <row r="523" spans="1:42" ht="15">
      <c r="A523" s="14">
        <v>1250800</v>
      </c>
      <c r="B523" s="12">
        <f t="shared" si="234"/>
        <v>-1250.8</v>
      </c>
      <c r="C523" s="12">
        <f t="shared" si="235"/>
        <v>1.7000000000000455</v>
      </c>
      <c r="D523" s="16">
        <v>0.94479999999999997</v>
      </c>
      <c r="G523" s="23">
        <f t="shared" si="236"/>
        <v>-158.58993717504836</v>
      </c>
      <c r="H523" s="23">
        <f t="shared" si="236"/>
        <v>-157.81657469836739</v>
      </c>
      <c r="I523" s="24">
        <f t="shared" si="225"/>
        <v>0.79056999999999988</v>
      </c>
      <c r="J523" s="24">
        <f t="shared" si="226"/>
        <v>0.80227400000000004</v>
      </c>
      <c r="K523" s="24">
        <f t="shared" si="227"/>
        <v>0.88981016666666668</v>
      </c>
      <c r="L523" s="65">
        <f t="shared" si="228"/>
        <v>8.7536166666666637E-2</v>
      </c>
      <c r="M523" s="18">
        <f t="shared" si="229"/>
        <v>9.9240166666666796E-2</v>
      </c>
      <c r="N523" s="21"/>
      <c r="O523" s="36">
        <f t="shared" si="232"/>
        <v>6.0178022645357356E-2</v>
      </c>
      <c r="P523" s="36">
        <f t="shared" si="237"/>
        <v>-1.8</v>
      </c>
      <c r="U523" s="23"/>
      <c r="V523" s="23"/>
      <c r="W523" s="24"/>
      <c r="X523" s="24"/>
      <c r="Y523" s="24"/>
      <c r="Z523" s="27"/>
      <c r="AA523" s="18"/>
      <c r="AI523" s="23"/>
      <c r="AJ523" s="23"/>
      <c r="AK523" s="24"/>
      <c r="AL523" s="24"/>
      <c r="AM523" s="24"/>
      <c r="AN523" s="27"/>
      <c r="AO523" s="18"/>
      <c r="AP523" s="21"/>
    </row>
    <row r="524" spans="1:42" ht="15">
      <c r="A524" s="14">
        <v>1248900</v>
      </c>
      <c r="B524" s="12">
        <f t="shared" si="234"/>
        <v>-1248.9000000000001</v>
      </c>
      <c r="C524" s="12">
        <f t="shared" si="235"/>
        <v>1.8999999999998636</v>
      </c>
      <c r="D524" s="16">
        <v>0.91598999999999997</v>
      </c>
      <c r="G524" s="23">
        <f t="shared" si="236"/>
        <v>-157.0432122216863</v>
      </c>
      <c r="H524" s="23">
        <f t="shared" si="236"/>
        <v>-156.26984974500533</v>
      </c>
      <c r="I524" s="24">
        <f t="shared" si="225"/>
        <v>0.78986000000000001</v>
      </c>
      <c r="J524" s="24">
        <f t="shared" si="226"/>
        <v>0.81594333333333324</v>
      </c>
      <c r="K524" s="24">
        <f t="shared" si="227"/>
        <v>0.8931161666666666</v>
      </c>
      <c r="L524" s="65">
        <f t="shared" si="228"/>
        <v>7.7172833333333357E-2</v>
      </c>
      <c r="M524" s="18">
        <f t="shared" si="229"/>
        <v>0.10325616666666659</v>
      </c>
      <c r="N524" s="21"/>
      <c r="O524" s="36">
        <f t="shared" si="232"/>
        <v>0.68772170016191903</v>
      </c>
      <c r="P524" s="36">
        <f t="shared" si="237"/>
        <v>-1.8</v>
      </c>
      <c r="U524" s="23"/>
      <c r="V524" s="23"/>
      <c r="W524" s="24"/>
      <c r="X524" s="24"/>
      <c r="Y524" s="24"/>
      <c r="Z524" s="27"/>
      <c r="AA524" s="18"/>
      <c r="AI524" s="23"/>
      <c r="AJ524" s="23"/>
      <c r="AK524" s="24"/>
      <c r="AL524" s="24"/>
      <c r="AM524" s="24"/>
      <c r="AN524" s="27"/>
      <c r="AO524" s="18"/>
      <c r="AP524" s="21"/>
    </row>
    <row r="525" spans="1:42" ht="15">
      <c r="A525" s="14">
        <v>1247200</v>
      </c>
      <c r="B525" s="12">
        <f t="shared" si="234"/>
        <v>-1247.2</v>
      </c>
      <c r="C525" s="12">
        <f t="shared" si="235"/>
        <v>1.7000000000000455</v>
      </c>
      <c r="D525" s="16">
        <v>0.87238000000000004</v>
      </c>
      <c r="G525" s="23">
        <f t="shared" si="236"/>
        <v>-155.49648726832424</v>
      </c>
      <c r="H525" s="23">
        <f t="shared" si="236"/>
        <v>-154.72312479164327</v>
      </c>
      <c r="I525" s="24">
        <f t="shared" si="225"/>
        <v>0.86739999999999995</v>
      </c>
      <c r="J525" s="24">
        <f t="shared" si="226"/>
        <v>0.87252750000000001</v>
      </c>
      <c r="K525" s="24">
        <f t="shared" si="227"/>
        <v>0.86452850000000003</v>
      </c>
      <c r="L525" s="65">
        <f t="shared" si="228"/>
        <v>-7.9989999999999783E-3</v>
      </c>
      <c r="M525" s="18">
        <f t="shared" si="229"/>
        <v>-2.8714999999999158E-3</v>
      </c>
      <c r="N525" s="21"/>
      <c r="O525" s="36">
        <f t="shared" si="232"/>
        <v>0.99347275099739152</v>
      </c>
      <c r="P525" s="36">
        <f t="shared" si="237"/>
        <v>-1.8</v>
      </c>
      <c r="U525" s="23"/>
      <c r="V525" s="23"/>
      <c r="W525" s="24"/>
      <c r="X525" s="24"/>
      <c r="Y525" s="24"/>
      <c r="Z525" s="27"/>
      <c r="AA525" s="18"/>
      <c r="AI525" s="23"/>
      <c r="AJ525" s="23"/>
      <c r="AK525" s="24"/>
      <c r="AL525" s="24"/>
      <c r="AM525" s="24"/>
      <c r="AN525" s="27"/>
      <c r="AO525" s="18"/>
      <c r="AP525" s="21"/>
    </row>
    <row r="526" spans="1:42" ht="15">
      <c r="A526" s="14">
        <v>1245500</v>
      </c>
      <c r="B526" s="12">
        <f t="shared" si="234"/>
        <v>-1245.5</v>
      </c>
      <c r="C526" s="12">
        <f t="shared" si="235"/>
        <v>1.7000000000000455</v>
      </c>
      <c r="D526" s="16">
        <v>0.94733999999999996</v>
      </c>
      <c r="G526" s="23">
        <f t="shared" si="236"/>
        <v>-153.94976231496219</v>
      </c>
      <c r="H526" s="23">
        <f t="shared" si="236"/>
        <v>-153.17639983828121</v>
      </c>
      <c r="I526" s="24">
        <f t="shared" si="225"/>
        <v>0.96032249999999997</v>
      </c>
      <c r="J526" s="24">
        <f t="shared" si="226"/>
        <v>0.92497816666666666</v>
      </c>
      <c r="K526" s="24">
        <f t="shared" si="227"/>
        <v>0.88937750000000015</v>
      </c>
      <c r="L526" s="65">
        <f t="shared" si="228"/>
        <v>-3.5600666666666503E-2</v>
      </c>
      <c r="M526" s="18">
        <f t="shared" si="229"/>
        <v>-7.0944999999999814E-2</v>
      </c>
      <c r="N526" s="21"/>
      <c r="O526" s="36">
        <f t="shared" si="232"/>
        <v>0.83436686042142594</v>
      </c>
      <c r="P526" s="36">
        <f t="shared" si="237"/>
        <v>-1.8</v>
      </c>
      <c r="U526" s="23"/>
      <c r="V526" s="23"/>
      <c r="W526" s="24"/>
      <c r="X526" s="24"/>
      <c r="Y526" s="24"/>
      <c r="Z526" s="27"/>
      <c r="AA526" s="18"/>
      <c r="AI526" s="23"/>
      <c r="AJ526" s="23"/>
      <c r="AK526" s="24"/>
      <c r="AL526" s="24"/>
      <c r="AM526" s="24"/>
      <c r="AN526" s="27"/>
      <c r="AO526" s="18"/>
      <c r="AP526" s="21"/>
    </row>
    <row r="527" spans="1:42" ht="15">
      <c r="A527" s="14">
        <v>1243700</v>
      </c>
      <c r="B527" s="12">
        <f t="shared" si="234"/>
        <v>-1243.7</v>
      </c>
      <c r="C527" s="12">
        <f t="shared" si="235"/>
        <v>1.7999999999999545</v>
      </c>
      <c r="D527" s="16">
        <v>0.64120999999999995</v>
      </c>
      <c r="G527" s="23">
        <f t="shared" si="236"/>
        <v>-152.40303736160013</v>
      </c>
      <c r="H527" s="23">
        <f t="shared" si="236"/>
        <v>-151.62967488491915</v>
      </c>
      <c r="I527" s="24">
        <f t="shared" si="225"/>
        <v>0.94721200000000005</v>
      </c>
      <c r="J527" s="24">
        <f t="shared" si="226"/>
        <v>0.93776150000000003</v>
      </c>
      <c r="K527" s="24">
        <f t="shared" si="227"/>
        <v>0.90691372222222233</v>
      </c>
      <c r="L527" s="65">
        <f t="shared" si="228"/>
        <v>-3.0847777777777696E-2</v>
      </c>
      <c r="M527" s="18">
        <f t="shared" si="229"/>
        <v>-4.0298277777777725E-2</v>
      </c>
      <c r="N527" s="21"/>
      <c r="O527" s="36">
        <f t="shared" si="232"/>
        <v>0.2848514428995168</v>
      </c>
      <c r="P527" s="36">
        <f t="shared" si="237"/>
        <v>-1.8</v>
      </c>
      <c r="U527" s="23"/>
      <c r="V527" s="23"/>
      <c r="W527" s="24"/>
      <c r="X527" s="24"/>
      <c r="Y527" s="24"/>
      <c r="Z527" s="27"/>
      <c r="AA527" s="18"/>
      <c r="AI527" s="23"/>
      <c r="AJ527" s="23"/>
      <c r="AK527" s="24"/>
      <c r="AL527" s="24"/>
      <c r="AM527" s="24"/>
      <c r="AN527" s="27"/>
      <c r="AO527" s="18"/>
      <c r="AP527" s="21"/>
    </row>
    <row r="528" spans="1:42" ht="15">
      <c r="A528" s="14">
        <v>1241900</v>
      </c>
      <c r="B528" s="12">
        <f t="shared" si="234"/>
        <v>-1241.9000000000001</v>
      </c>
      <c r="C528" s="12">
        <f t="shared" si="235"/>
        <v>1.7999999999999545</v>
      </c>
      <c r="D528" s="16">
        <v>0.87121000000000004</v>
      </c>
      <c r="G528" s="23">
        <f t="shared" si="236"/>
        <v>-150.85631240823807</v>
      </c>
      <c r="H528" s="23">
        <f t="shared" si="236"/>
        <v>-150.0829499315571</v>
      </c>
      <c r="I528" s="24">
        <f t="shared" si="225"/>
        <v>0.90575000000000006</v>
      </c>
      <c r="J528" s="24">
        <f t="shared" si="226"/>
        <v>0.9140126666666667</v>
      </c>
      <c r="K528" s="24">
        <f t="shared" si="227"/>
        <v>0.93027438888888903</v>
      </c>
      <c r="L528" s="65">
        <f t="shared" si="228"/>
        <v>1.626172222222233E-2</v>
      </c>
      <c r="M528" s="18">
        <f t="shared" si="229"/>
        <v>2.4524388888888971E-2</v>
      </c>
      <c r="N528" s="21"/>
      <c r="O528" s="36">
        <f t="shared" si="232"/>
        <v>-0.39794913052622244</v>
      </c>
      <c r="P528" s="36">
        <f t="shared" si="237"/>
        <v>-1.8</v>
      </c>
      <c r="U528" s="23"/>
      <c r="V528" s="23"/>
      <c r="W528" s="24"/>
      <c r="X528" s="24"/>
      <c r="Y528" s="24"/>
      <c r="Z528" s="27"/>
      <c r="AA528" s="18"/>
      <c r="AI528" s="23"/>
      <c r="AJ528" s="23"/>
      <c r="AK528" s="24"/>
      <c r="AL528" s="24"/>
      <c r="AM528" s="24"/>
      <c r="AN528" s="27"/>
      <c r="AO528" s="18"/>
      <c r="AP528" s="21"/>
    </row>
    <row r="529" spans="1:42" ht="15">
      <c r="A529" s="14">
        <v>1240200</v>
      </c>
      <c r="B529" s="12">
        <f t="shared" si="234"/>
        <v>-1240.2</v>
      </c>
      <c r="C529" s="12">
        <f t="shared" si="235"/>
        <v>1.7000000000000455</v>
      </c>
      <c r="D529" s="16">
        <v>0.83275999999999994</v>
      </c>
      <c r="G529" s="23">
        <f t="shared" si="236"/>
        <v>-149.30958745487601</v>
      </c>
      <c r="H529" s="23">
        <f t="shared" si="236"/>
        <v>-148.53622497819504</v>
      </c>
      <c r="I529" s="24">
        <f t="shared" si="225"/>
        <v>0.88907599999999998</v>
      </c>
      <c r="J529" s="24">
        <f t="shared" si="226"/>
        <v>0.94088033333333332</v>
      </c>
      <c r="K529" s="24">
        <f t="shared" si="227"/>
        <v>0.93808238888888895</v>
      </c>
      <c r="L529" s="65">
        <f t="shared" si="228"/>
        <v>-2.7979444444443669E-3</v>
      </c>
      <c r="M529" s="18">
        <f t="shared" si="229"/>
        <v>4.9006388888888974E-2</v>
      </c>
      <c r="N529" s="21"/>
      <c r="O529" s="36">
        <f t="shared" si="232"/>
        <v>-0.89454488306680668</v>
      </c>
      <c r="P529" s="36">
        <f t="shared" si="237"/>
        <v>-1.8</v>
      </c>
      <c r="U529" s="23"/>
      <c r="V529" s="23"/>
      <c r="W529" s="24"/>
      <c r="X529" s="24"/>
      <c r="Y529" s="24"/>
      <c r="Z529" s="27"/>
      <c r="AA529" s="18"/>
      <c r="AI529" s="23"/>
      <c r="AJ529" s="23"/>
      <c r="AK529" s="24"/>
      <c r="AL529" s="24"/>
      <c r="AM529" s="24"/>
      <c r="AN529" s="27"/>
      <c r="AO529" s="18"/>
      <c r="AP529" s="21"/>
    </row>
    <row r="530" spans="1:42" ht="15">
      <c r="A530" s="14">
        <v>1238400</v>
      </c>
      <c r="B530" s="12">
        <f t="shared" si="234"/>
        <v>-1238.4000000000001</v>
      </c>
      <c r="C530" s="12">
        <f t="shared" si="235"/>
        <v>1.7999999999999545</v>
      </c>
      <c r="D530" s="16">
        <v>0.47225</v>
      </c>
      <c r="G530" s="23">
        <f t="shared" si="236"/>
        <v>-147.76286250151395</v>
      </c>
      <c r="H530" s="23">
        <f t="shared" si="236"/>
        <v>-146.98950002483298</v>
      </c>
      <c r="I530" s="24">
        <f t="shared" si="225"/>
        <v>1.0278149999999999</v>
      </c>
      <c r="J530" s="24">
        <f t="shared" si="226"/>
        <v>0.96703633333333328</v>
      </c>
      <c r="K530" s="24">
        <f t="shared" si="227"/>
        <v>0.92450100000000013</v>
      </c>
      <c r="L530" s="65">
        <f t="shared" si="228"/>
        <v>-4.2535333333333147E-2</v>
      </c>
      <c r="M530" s="18">
        <f t="shared" si="229"/>
        <v>-0.10331399999999979</v>
      </c>
      <c r="N530" s="21"/>
      <c r="O530" s="36">
        <f t="shared" si="232"/>
        <v>-0.97257314306145204</v>
      </c>
      <c r="P530" s="36">
        <f t="shared" si="237"/>
        <v>-1.8</v>
      </c>
      <c r="U530" s="23"/>
      <c r="V530" s="23"/>
      <c r="W530" s="24"/>
      <c r="X530" s="24"/>
      <c r="Y530" s="24"/>
      <c r="Z530" s="27"/>
      <c r="AA530" s="18"/>
      <c r="AI530" s="23"/>
      <c r="AJ530" s="23"/>
      <c r="AK530" s="24"/>
      <c r="AL530" s="24"/>
      <c r="AM530" s="24"/>
      <c r="AN530" s="27"/>
      <c r="AO530" s="18"/>
      <c r="AP530" s="21"/>
    </row>
    <row r="531" spans="1:42" ht="15">
      <c r="A531" s="14">
        <v>1236700</v>
      </c>
      <c r="B531" s="12">
        <f t="shared" si="234"/>
        <v>-1236.7</v>
      </c>
      <c r="C531" s="12">
        <f t="shared" si="235"/>
        <v>1.7000000000000455</v>
      </c>
      <c r="D531" s="16">
        <v>0.67856000000000005</v>
      </c>
      <c r="G531" s="23">
        <f t="shared" si="236"/>
        <v>-146.21613754815189</v>
      </c>
      <c r="H531" s="23">
        <f t="shared" si="236"/>
        <v>-145.44277507147092</v>
      </c>
      <c r="I531" s="24">
        <f t="shared" si="225"/>
        <v>0.98421799999999993</v>
      </c>
      <c r="J531" s="24">
        <f t="shared" si="226"/>
        <v>1.0042829999999998</v>
      </c>
      <c r="K531" s="24">
        <f t="shared" si="227"/>
        <v>0.88931211111111119</v>
      </c>
      <c r="L531" s="65">
        <f t="shared" si="228"/>
        <v>-0.11497088888888862</v>
      </c>
      <c r="M531" s="18">
        <f t="shared" si="229"/>
        <v>-9.4905888888888734E-2</v>
      </c>
      <c r="N531" s="21"/>
      <c r="O531" s="36">
        <f t="shared" si="232"/>
        <v>-0.59552362047115115</v>
      </c>
      <c r="P531" s="36">
        <f t="shared" si="237"/>
        <v>-1.8</v>
      </c>
      <c r="U531" s="23"/>
      <c r="V531" s="23"/>
      <c r="W531" s="24"/>
      <c r="X531" s="24"/>
      <c r="Y531" s="24"/>
      <c r="Z531" s="27"/>
      <c r="AA531" s="18"/>
      <c r="AI531" s="23"/>
      <c r="AJ531" s="23"/>
      <c r="AK531" s="24"/>
      <c r="AL531" s="24"/>
      <c r="AM531" s="24"/>
      <c r="AN531" s="27"/>
      <c r="AO531" s="18"/>
      <c r="AP531" s="21"/>
    </row>
    <row r="532" spans="1:42" ht="15">
      <c r="A532" s="14">
        <v>1234900</v>
      </c>
      <c r="B532" s="12">
        <f t="shared" si="234"/>
        <v>-1234.9000000000001</v>
      </c>
      <c r="C532" s="12">
        <f t="shared" si="235"/>
        <v>1.7999999999999545</v>
      </c>
      <c r="D532" s="16">
        <v>0.50282000000000004</v>
      </c>
      <c r="G532" s="23">
        <f t="shared" ref="G532:H547" si="238">G531 + 1.54672495336205</f>
        <v>-144.66941259478983</v>
      </c>
      <c r="H532" s="23">
        <f t="shared" si="238"/>
        <v>-143.89605011810886</v>
      </c>
      <c r="I532" s="24">
        <f t="shared" si="225"/>
        <v>1.0008159999999999</v>
      </c>
      <c r="J532" s="24">
        <f t="shared" si="226"/>
        <v>0.94838866666666666</v>
      </c>
      <c r="K532" s="24">
        <f t="shared" si="227"/>
        <v>0.86625411111111106</v>
      </c>
      <c r="L532" s="65">
        <f t="shared" si="228"/>
        <v>-8.21345555555556E-2</v>
      </c>
      <c r="M532" s="18">
        <f t="shared" si="229"/>
        <v>-0.13456188888888887</v>
      </c>
      <c r="N532" s="21"/>
      <c r="O532" s="36">
        <f t="shared" si="232"/>
        <v>6.017802264540676E-2</v>
      </c>
      <c r="P532" s="36">
        <f t="shared" si="237"/>
        <v>-1.8</v>
      </c>
      <c r="U532" s="23"/>
      <c r="V532" s="23"/>
      <c r="W532" s="24"/>
      <c r="X532" s="24"/>
      <c r="Y532" s="24"/>
      <c r="Z532" s="27"/>
      <c r="AA532" s="18"/>
      <c r="AI532" s="23"/>
      <c r="AJ532" s="23"/>
      <c r="AK532" s="24"/>
      <c r="AL532" s="24"/>
      <c r="AM532" s="24"/>
      <c r="AN532" s="27"/>
      <c r="AO532" s="18"/>
      <c r="AP532" s="21"/>
    </row>
    <row r="533" spans="1:42" ht="15">
      <c r="A533" s="14">
        <v>1233100</v>
      </c>
      <c r="B533" s="12">
        <f t="shared" si="234"/>
        <v>-1233.0999999999999</v>
      </c>
      <c r="C533" s="12">
        <f t="shared" si="235"/>
        <v>1.8000000000001819</v>
      </c>
      <c r="D533" s="16">
        <v>0.70232000000000006</v>
      </c>
      <c r="G533" s="23">
        <f t="shared" si="238"/>
        <v>-143.12268764142777</v>
      </c>
      <c r="H533" s="23">
        <f t="shared" si="238"/>
        <v>-142.3493251647468</v>
      </c>
      <c r="I533" s="24">
        <f t="shared" ref="I533:I596" si="239">AVERAGEIFS(Y_VADM,AgeBP,"&gt;"&amp;G533,AgeBP,"&lt;="&amp;G534)</f>
        <v>0.86013200000000012</v>
      </c>
      <c r="J533" s="24">
        <f t="shared" ref="J533:J596" si="240">AVERAGE(I532:I534)</f>
        <v>0.86870516666666664</v>
      </c>
      <c r="K533" s="24">
        <f t="shared" ref="K533:K596" si="241">AVERAGE(I529:I537)</f>
        <v>0.83731744444444445</v>
      </c>
      <c r="L533" s="65">
        <f t="shared" si="228"/>
        <v>-3.1387722222222192E-2</v>
      </c>
      <c r="M533" s="18">
        <f t="shared" si="229"/>
        <v>-2.2814555555555671E-2</v>
      </c>
      <c r="N533" s="21"/>
      <c r="O533" s="36">
        <f t="shared" si="232"/>
        <v>0.68772170016196532</v>
      </c>
      <c r="P533" s="36">
        <f t="shared" si="237"/>
        <v>-1.8</v>
      </c>
      <c r="U533" s="23"/>
      <c r="V533" s="23"/>
      <c r="W533" s="24"/>
      <c r="X533" s="24"/>
      <c r="Y533" s="24"/>
      <c r="Z533" s="27"/>
      <c r="AA533" s="18"/>
      <c r="AI533" s="23"/>
      <c r="AJ533" s="23"/>
      <c r="AK533" s="24"/>
      <c r="AL533" s="24"/>
      <c r="AM533" s="24"/>
      <c r="AN533" s="27"/>
      <c r="AO533" s="18"/>
      <c r="AP533" s="21"/>
    </row>
    <row r="534" spans="1:42" ht="15">
      <c r="A534" s="14">
        <v>1231400</v>
      </c>
      <c r="B534" s="12">
        <f t="shared" si="234"/>
        <v>-1231.4000000000001</v>
      </c>
      <c r="C534" s="12">
        <f t="shared" si="235"/>
        <v>1.6999999999998181</v>
      </c>
      <c r="D534" s="16">
        <v>0.76371</v>
      </c>
      <c r="G534" s="23">
        <f t="shared" si="238"/>
        <v>-141.57596268806572</v>
      </c>
      <c r="H534" s="23">
        <f t="shared" si="238"/>
        <v>-140.80260021138474</v>
      </c>
      <c r="I534" s="24">
        <f t="shared" si="239"/>
        <v>0.74516749999999998</v>
      </c>
      <c r="J534" s="24">
        <f t="shared" si="240"/>
        <v>0.74964066666666673</v>
      </c>
      <c r="K534" s="24">
        <f t="shared" si="241"/>
        <v>0.83183381481481489</v>
      </c>
      <c r="L534" s="65">
        <f t="shared" si="228"/>
        <v>8.2193148148148154E-2</v>
      </c>
      <c r="M534" s="18">
        <f t="shared" si="229"/>
        <v>8.6666314814814904E-2</v>
      </c>
      <c r="N534" s="21"/>
      <c r="O534" s="36">
        <f t="shared" si="232"/>
        <v>0.99347275099739885</v>
      </c>
      <c r="P534" s="36">
        <f t="shared" si="237"/>
        <v>-1.8</v>
      </c>
      <c r="U534" s="23"/>
      <c r="V534" s="23"/>
      <c r="W534" s="24"/>
      <c r="X534" s="24"/>
      <c r="Y534" s="24"/>
      <c r="Z534" s="27"/>
      <c r="AA534" s="18"/>
      <c r="AI534" s="23"/>
      <c r="AJ534" s="23"/>
      <c r="AK534" s="24"/>
      <c r="AL534" s="24"/>
      <c r="AM534" s="24"/>
      <c r="AN534" s="27"/>
      <c r="AO534" s="18"/>
      <c r="AP534" s="21"/>
    </row>
    <row r="535" spans="1:42" ht="15">
      <c r="A535" s="14">
        <v>1229700</v>
      </c>
      <c r="B535" s="12">
        <f t="shared" si="234"/>
        <v>-1229.7</v>
      </c>
      <c r="C535" s="12">
        <f t="shared" si="235"/>
        <v>1.7000000000000455</v>
      </c>
      <c r="D535" s="16">
        <v>0.55669000000000002</v>
      </c>
      <c r="G535" s="23">
        <f t="shared" si="238"/>
        <v>-140.02923773470366</v>
      </c>
      <c r="H535" s="23">
        <f t="shared" si="238"/>
        <v>-139.25587525802268</v>
      </c>
      <c r="I535" s="24">
        <f t="shared" si="239"/>
        <v>0.64362249999999999</v>
      </c>
      <c r="J535" s="24">
        <f t="shared" si="240"/>
        <v>0.7094933333333332</v>
      </c>
      <c r="K535" s="24">
        <f t="shared" si="241"/>
        <v>0.8225460370370371</v>
      </c>
      <c r="L535" s="65">
        <f t="shared" si="228"/>
        <v>0.11305270370370391</v>
      </c>
      <c r="M535" s="18">
        <f t="shared" si="229"/>
        <v>0.17892353703703712</v>
      </c>
      <c r="N535" s="21"/>
      <c r="O535" s="36">
        <f t="shared" si="232"/>
        <v>0.83436686042139474</v>
      </c>
      <c r="P535" s="36">
        <f t="shared" si="237"/>
        <v>-1.8</v>
      </c>
      <c r="U535" s="23"/>
      <c r="V535" s="23"/>
      <c r="W535" s="24"/>
      <c r="X535" s="24"/>
      <c r="Y535" s="24"/>
      <c r="Z535" s="27"/>
      <c r="AA535" s="18"/>
      <c r="AI535" s="23"/>
      <c r="AJ535" s="23"/>
      <c r="AK535" s="24"/>
      <c r="AL535" s="24"/>
      <c r="AM535" s="24"/>
      <c r="AN535" s="27"/>
      <c r="AO535" s="18"/>
      <c r="AP535" s="21"/>
    </row>
    <row r="536" spans="1:42" ht="15">
      <c r="A536" s="14">
        <v>1227800</v>
      </c>
      <c r="B536" s="12">
        <f t="shared" si="234"/>
        <v>-1227.8</v>
      </c>
      <c r="C536" s="12">
        <f t="shared" si="235"/>
        <v>1.9000000000000909</v>
      </c>
      <c r="D536" s="16">
        <v>0.57901999999999998</v>
      </c>
      <c r="G536" s="23">
        <f t="shared" si="238"/>
        <v>-138.4825127813416</v>
      </c>
      <c r="H536" s="23">
        <f t="shared" si="238"/>
        <v>-137.70915030466062</v>
      </c>
      <c r="I536" s="24">
        <f t="shared" si="239"/>
        <v>0.73968999999999996</v>
      </c>
      <c r="J536" s="24">
        <f t="shared" si="240"/>
        <v>0.67621083333333332</v>
      </c>
      <c r="K536" s="24">
        <f t="shared" si="241"/>
        <v>0.90644403703703702</v>
      </c>
      <c r="L536" s="65">
        <f t="shared" si="228"/>
        <v>0.2302332037037037</v>
      </c>
      <c r="M536" s="18">
        <f t="shared" si="229"/>
        <v>0.16675403703703706</v>
      </c>
      <c r="N536" s="21"/>
      <c r="O536" s="36">
        <f t="shared" si="232"/>
        <v>0.28485144289946934</v>
      </c>
      <c r="P536" s="36">
        <f t="shared" si="237"/>
        <v>-1.8</v>
      </c>
      <c r="U536" s="23"/>
      <c r="V536" s="23"/>
      <c r="W536" s="24"/>
      <c r="X536" s="24"/>
      <c r="Y536" s="24"/>
      <c r="Z536" s="27"/>
      <c r="AA536" s="18"/>
      <c r="AI536" s="23"/>
      <c r="AJ536" s="23"/>
      <c r="AK536" s="24"/>
      <c r="AL536" s="24"/>
      <c r="AM536" s="24"/>
      <c r="AN536" s="27"/>
      <c r="AO536" s="18"/>
      <c r="AP536" s="21"/>
    </row>
    <row r="537" spans="1:42" ht="15">
      <c r="A537" s="14">
        <v>1226100</v>
      </c>
      <c r="B537" s="12">
        <f t="shared" si="234"/>
        <v>-1226.0999999999999</v>
      </c>
      <c r="C537" s="12">
        <f t="shared" si="235"/>
        <v>1.7000000000000455</v>
      </c>
      <c r="D537" s="16">
        <v>0.63775000000000004</v>
      </c>
      <c r="G537" s="23">
        <f t="shared" si="238"/>
        <v>-136.93578782797954</v>
      </c>
      <c r="H537" s="23">
        <f t="shared" si="238"/>
        <v>-136.16242535129857</v>
      </c>
      <c r="I537" s="24">
        <f t="shared" si="239"/>
        <v>0.64532</v>
      </c>
      <c r="J537" s="24">
        <f t="shared" si="240"/>
        <v>0.74157777777777778</v>
      </c>
      <c r="K537" s="24">
        <f t="shared" si="241"/>
        <v>0.90805059259259258</v>
      </c>
      <c r="L537" s="65">
        <f t="shared" ref="L537:L600" si="242">K537-J537</f>
        <v>0.1664728148148148</v>
      </c>
      <c r="M537" s="18">
        <f t="shared" ref="M537:M600" si="243">K537-I537</f>
        <v>0.26273059259259257</v>
      </c>
      <c r="N537" s="21"/>
      <c r="O537" s="36">
        <f t="shared" si="232"/>
        <v>-0.39794913052628089</v>
      </c>
      <c r="P537" s="36">
        <f t="shared" si="237"/>
        <v>-1.8</v>
      </c>
      <c r="U537" s="23"/>
      <c r="V537" s="23"/>
      <c r="W537" s="24"/>
      <c r="X537" s="24"/>
      <c r="Y537" s="24"/>
      <c r="Z537" s="27"/>
      <c r="AA537" s="18"/>
      <c r="AI537" s="23"/>
      <c r="AJ537" s="23"/>
      <c r="AK537" s="24"/>
      <c r="AL537" s="24"/>
      <c r="AM537" s="24"/>
      <c r="AN537" s="27"/>
      <c r="AO537" s="18"/>
      <c r="AP537" s="21"/>
    </row>
    <row r="538" spans="1:42" ht="15">
      <c r="A538" s="14">
        <v>1224400</v>
      </c>
      <c r="B538" s="12">
        <f t="shared" si="234"/>
        <v>-1224.4000000000001</v>
      </c>
      <c r="C538" s="12">
        <f t="shared" si="235"/>
        <v>1.6999999999998181</v>
      </c>
      <c r="D538" s="16">
        <v>0.55022000000000004</v>
      </c>
      <c r="G538" s="23">
        <f t="shared" si="238"/>
        <v>-135.38906287461748</v>
      </c>
      <c r="H538" s="23">
        <f t="shared" si="238"/>
        <v>-134.61570039793651</v>
      </c>
      <c r="I538" s="24">
        <f t="shared" si="239"/>
        <v>0.83972333333333349</v>
      </c>
      <c r="J538" s="24">
        <f t="shared" si="240"/>
        <v>0.80975611111111123</v>
      </c>
      <c r="K538" s="24">
        <f t="shared" si="241"/>
        <v>0.9379414814814816</v>
      </c>
      <c r="L538" s="65">
        <f t="shared" si="242"/>
        <v>0.12818537037037037</v>
      </c>
      <c r="M538" s="18">
        <f t="shared" si="243"/>
        <v>9.821814814814811E-2</v>
      </c>
      <c r="N538" s="21"/>
      <c r="O538" s="36">
        <f t="shared" si="232"/>
        <v>-0.894544883066832</v>
      </c>
      <c r="P538" s="36">
        <f t="shared" si="237"/>
        <v>-1.8</v>
      </c>
      <c r="U538" s="23"/>
      <c r="V538" s="23"/>
      <c r="W538" s="24"/>
      <c r="X538" s="24"/>
      <c r="Y538" s="24"/>
      <c r="Z538" s="27"/>
      <c r="AA538" s="18"/>
      <c r="AI538" s="23"/>
      <c r="AJ538" s="23"/>
      <c r="AK538" s="24"/>
      <c r="AL538" s="24"/>
      <c r="AM538" s="24"/>
      <c r="AN538" s="27"/>
      <c r="AO538" s="18"/>
      <c r="AP538" s="21"/>
    </row>
    <row r="539" spans="1:42" ht="15">
      <c r="A539" s="14">
        <v>1222600</v>
      </c>
      <c r="B539" s="12">
        <f t="shared" si="234"/>
        <v>-1222.5999999999999</v>
      </c>
      <c r="C539" s="12">
        <f t="shared" si="235"/>
        <v>1.8000000000001819</v>
      </c>
      <c r="D539" s="16">
        <v>0.67418</v>
      </c>
      <c r="G539" s="23">
        <f t="shared" si="238"/>
        <v>-133.84233792125542</v>
      </c>
      <c r="H539" s="23">
        <f t="shared" si="238"/>
        <v>-133.06897544457445</v>
      </c>
      <c r="I539" s="24">
        <f t="shared" si="239"/>
        <v>0.94422500000000009</v>
      </c>
      <c r="J539" s="24">
        <f t="shared" si="240"/>
        <v>1.1744161111111111</v>
      </c>
      <c r="K539" s="24">
        <f t="shared" si="241"/>
        <v>1.0094339814814814</v>
      </c>
      <c r="L539" s="65">
        <f t="shared" si="242"/>
        <v>-0.16498212962962966</v>
      </c>
      <c r="M539" s="18">
        <f t="shared" si="243"/>
        <v>6.5208981481481354E-2</v>
      </c>
      <c r="N539" s="21"/>
      <c r="O539" s="36">
        <f t="shared" si="232"/>
        <v>-0.97257314306143883</v>
      </c>
      <c r="P539" s="36">
        <f t="shared" si="237"/>
        <v>-1.8</v>
      </c>
      <c r="U539" s="23"/>
      <c r="V539" s="23"/>
      <c r="W539" s="24"/>
      <c r="X539" s="24"/>
      <c r="Y539" s="24"/>
      <c r="Z539" s="27"/>
      <c r="AA539" s="18"/>
      <c r="AI539" s="23"/>
      <c r="AJ539" s="23"/>
      <c r="AK539" s="24"/>
      <c r="AL539" s="24"/>
      <c r="AM539" s="24"/>
      <c r="AN539" s="27"/>
      <c r="AO539" s="18"/>
      <c r="AP539" s="21"/>
    </row>
    <row r="540" spans="1:42" ht="15">
      <c r="A540" s="14">
        <v>1220800</v>
      </c>
      <c r="B540" s="12">
        <f t="shared" si="234"/>
        <v>-1220.8</v>
      </c>
      <c r="C540" s="12">
        <f t="shared" si="235"/>
        <v>1.7999999999999545</v>
      </c>
      <c r="D540" s="16">
        <v>0.47578999999999999</v>
      </c>
      <c r="G540" s="23">
        <f t="shared" si="238"/>
        <v>-132.29561296789336</v>
      </c>
      <c r="H540" s="23">
        <f t="shared" si="238"/>
        <v>-131.52225049121239</v>
      </c>
      <c r="I540" s="24">
        <f t="shared" si="239"/>
        <v>1.7393000000000001</v>
      </c>
      <c r="J540" s="24">
        <f t="shared" si="240"/>
        <v>1.2329333333333334</v>
      </c>
      <c r="K540" s="24">
        <f t="shared" si="241"/>
        <v>1.0970648148148148</v>
      </c>
      <c r="L540" s="65">
        <f t="shared" si="242"/>
        <v>-0.13586851851851867</v>
      </c>
      <c r="M540" s="18">
        <f t="shared" si="243"/>
        <v>-0.6422351851851853</v>
      </c>
      <c r="N540" s="21"/>
      <c r="O540" s="36">
        <f t="shared" si="232"/>
        <v>-0.5955236204711114</v>
      </c>
      <c r="P540" s="36">
        <f t="shared" si="237"/>
        <v>-1.8</v>
      </c>
      <c r="U540" s="23"/>
      <c r="V540" s="23"/>
      <c r="W540" s="24"/>
      <c r="X540" s="24"/>
      <c r="Y540" s="24"/>
      <c r="Z540" s="27"/>
      <c r="AA540" s="18"/>
      <c r="AI540" s="23"/>
      <c r="AJ540" s="23"/>
      <c r="AK540" s="24"/>
      <c r="AL540" s="24"/>
      <c r="AM540" s="24"/>
      <c r="AN540" s="27"/>
      <c r="AO540" s="18"/>
      <c r="AP540" s="21"/>
    </row>
    <row r="541" spans="1:42" ht="15">
      <c r="A541" s="14">
        <v>1219100</v>
      </c>
      <c r="B541" s="12">
        <f t="shared" si="234"/>
        <v>-1219.0999999999999</v>
      </c>
      <c r="C541" s="12">
        <f t="shared" si="235"/>
        <v>1.7000000000000455</v>
      </c>
      <c r="D541" s="16">
        <v>0.36536000000000002</v>
      </c>
      <c r="G541" s="23">
        <f t="shared" si="238"/>
        <v>-130.7488880145313</v>
      </c>
      <c r="H541" s="23">
        <f t="shared" si="238"/>
        <v>-129.97552553785033</v>
      </c>
      <c r="I541" s="24">
        <f t="shared" si="239"/>
        <v>1.0152749999999999</v>
      </c>
      <c r="J541" s="24">
        <f t="shared" si="240"/>
        <v>1.294575</v>
      </c>
      <c r="K541" s="24">
        <f t="shared" si="241"/>
        <v>1.1616325925925925</v>
      </c>
      <c r="L541" s="65">
        <f t="shared" si="242"/>
        <v>-0.13294240740740748</v>
      </c>
      <c r="M541" s="18">
        <f t="shared" si="243"/>
        <v>0.14635759259259262</v>
      </c>
      <c r="N541" s="21"/>
      <c r="O541" s="36">
        <f t="shared" si="232"/>
        <v>6.0178022645470348E-2</v>
      </c>
      <c r="P541" s="36">
        <f t="shared" si="237"/>
        <v>-1.8</v>
      </c>
      <c r="U541" s="23"/>
      <c r="V541" s="23"/>
      <c r="W541" s="24"/>
      <c r="X541" s="24"/>
      <c r="Y541" s="24"/>
      <c r="Z541" s="27"/>
      <c r="AA541" s="18"/>
      <c r="AI541" s="23"/>
      <c r="AJ541" s="23"/>
      <c r="AK541" s="24"/>
      <c r="AL541" s="24"/>
      <c r="AM541" s="24"/>
      <c r="AN541" s="27"/>
      <c r="AO541" s="18"/>
      <c r="AP541" s="21"/>
    </row>
    <row r="542" spans="1:42" ht="15">
      <c r="A542" s="14">
        <v>1217300</v>
      </c>
      <c r="B542" s="12">
        <f t="shared" si="234"/>
        <v>-1217.3</v>
      </c>
      <c r="C542" s="12">
        <f t="shared" si="235"/>
        <v>1.7999999999999545</v>
      </c>
      <c r="D542" s="16">
        <v>0.20604</v>
      </c>
      <c r="G542" s="23">
        <f t="shared" si="238"/>
        <v>-129.20216306116924</v>
      </c>
      <c r="H542" s="23">
        <f t="shared" si="238"/>
        <v>-128.42880058448827</v>
      </c>
      <c r="I542" s="24">
        <f t="shared" si="239"/>
        <v>1.1291500000000001</v>
      </c>
      <c r="J542" s="24">
        <f t="shared" si="240"/>
        <v>1.177675</v>
      </c>
      <c r="K542" s="24">
        <f t="shared" si="241"/>
        <v>1.201657037037037</v>
      </c>
      <c r="L542" s="65">
        <f t="shared" si="242"/>
        <v>2.3982037037036941E-2</v>
      </c>
      <c r="M542" s="18">
        <f t="shared" si="243"/>
        <v>7.250703703703687E-2</v>
      </c>
      <c r="N542" s="21"/>
      <c r="O542" s="36">
        <f t="shared" si="232"/>
        <v>0.6877217001620064</v>
      </c>
      <c r="P542" s="36">
        <f t="shared" si="237"/>
        <v>-1.8</v>
      </c>
      <c r="U542" s="23"/>
      <c r="V542" s="23"/>
      <c r="W542" s="24"/>
      <c r="X542" s="24"/>
      <c r="Y542" s="24"/>
      <c r="Z542" s="27"/>
      <c r="AA542" s="18"/>
      <c r="AI542" s="23"/>
      <c r="AJ542" s="23"/>
      <c r="AK542" s="24"/>
      <c r="AL542" s="24"/>
      <c r="AM542" s="24"/>
      <c r="AN542" s="27"/>
      <c r="AO542" s="18"/>
      <c r="AP542" s="21"/>
    </row>
    <row r="543" spans="1:42" ht="15">
      <c r="A543" s="14">
        <v>1215600</v>
      </c>
      <c r="B543" s="12">
        <f t="shared" si="234"/>
        <v>-1215.5999999999999</v>
      </c>
      <c r="C543" s="12">
        <f t="shared" si="235"/>
        <v>1.7000000000000455</v>
      </c>
      <c r="D543" s="16">
        <v>0.21990999999999999</v>
      </c>
      <c r="G543" s="23">
        <f t="shared" si="238"/>
        <v>-127.6554381078072</v>
      </c>
      <c r="H543" s="23">
        <f t="shared" si="238"/>
        <v>-126.88207563112623</v>
      </c>
      <c r="I543" s="24">
        <f t="shared" si="239"/>
        <v>1.3885999999999998</v>
      </c>
      <c r="J543" s="24">
        <f t="shared" si="240"/>
        <v>1.3166833333333334</v>
      </c>
      <c r="K543" s="24">
        <f t="shared" si="241"/>
        <v>1.1954877777777777</v>
      </c>
      <c r="L543" s="65">
        <f t="shared" si="242"/>
        <v>-0.12119555555555572</v>
      </c>
      <c r="M543" s="18">
        <f t="shared" si="243"/>
        <v>-0.19311222222222213</v>
      </c>
      <c r="N543" s="21"/>
      <c r="O543" s="36">
        <f t="shared" si="232"/>
        <v>0.99347275099740529</v>
      </c>
      <c r="P543" s="36">
        <f t="shared" si="237"/>
        <v>-1.8</v>
      </c>
      <c r="U543" s="23"/>
      <c r="V543" s="23"/>
      <c r="W543" s="24"/>
      <c r="X543" s="24"/>
      <c r="Y543" s="24"/>
      <c r="Z543" s="27"/>
      <c r="AA543" s="18"/>
      <c r="AI543" s="23"/>
      <c r="AJ543" s="23"/>
      <c r="AK543" s="24"/>
      <c r="AL543" s="24"/>
      <c r="AM543" s="24"/>
      <c r="AN543" s="27"/>
      <c r="AO543" s="18"/>
      <c r="AP543" s="21"/>
    </row>
    <row r="544" spans="1:42" ht="15">
      <c r="A544" s="14">
        <v>1213800</v>
      </c>
      <c r="B544" s="12">
        <f t="shared" si="234"/>
        <v>-1213.8</v>
      </c>
      <c r="C544" s="12">
        <f t="shared" si="235"/>
        <v>1.7999999999999545</v>
      </c>
      <c r="D544" s="16">
        <v>7.0212999999999998E-2</v>
      </c>
      <c r="G544" s="23">
        <f t="shared" si="238"/>
        <v>-126.10871315444516</v>
      </c>
      <c r="H544" s="23">
        <f t="shared" si="238"/>
        <v>-125.33535067776418</v>
      </c>
      <c r="I544" s="24">
        <f t="shared" si="239"/>
        <v>1.4322999999999999</v>
      </c>
      <c r="J544" s="24">
        <f t="shared" si="240"/>
        <v>1.3805666666666667</v>
      </c>
      <c r="K544" s="24">
        <f t="shared" si="241"/>
        <v>1.1780927777777779</v>
      </c>
      <c r="L544" s="65">
        <f t="shared" si="242"/>
        <v>-0.20247388888888884</v>
      </c>
      <c r="M544" s="18">
        <f t="shared" si="243"/>
        <v>-0.25420722222222203</v>
      </c>
      <c r="N544" s="21"/>
      <c r="O544" s="36">
        <f t="shared" si="232"/>
        <v>0.83436686042136354</v>
      </c>
      <c r="P544" s="36">
        <f t="shared" si="237"/>
        <v>-1.8</v>
      </c>
      <c r="U544" s="23"/>
      <c r="V544" s="23"/>
      <c r="W544" s="24"/>
      <c r="X544" s="24"/>
      <c r="Y544" s="24"/>
      <c r="Z544" s="27"/>
      <c r="AA544" s="18"/>
      <c r="AI544" s="23"/>
      <c r="AJ544" s="23"/>
      <c r="AK544" s="24"/>
      <c r="AL544" s="24"/>
      <c r="AM544" s="24"/>
      <c r="AN544" s="27"/>
      <c r="AO544" s="18"/>
      <c r="AP544" s="21"/>
    </row>
    <row r="545" spans="1:42" ht="15">
      <c r="A545" s="14">
        <v>1212000</v>
      </c>
      <c r="B545" s="12">
        <f t="shared" si="234"/>
        <v>-1212</v>
      </c>
      <c r="C545" s="12">
        <f t="shared" si="235"/>
        <v>1.7999999999999545</v>
      </c>
      <c r="D545" s="16">
        <v>0.11117</v>
      </c>
      <c r="G545" s="23">
        <f t="shared" si="238"/>
        <v>-124.56198820108311</v>
      </c>
      <c r="H545" s="23">
        <f t="shared" si="238"/>
        <v>-123.78862572440214</v>
      </c>
      <c r="I545" s="24">
        <f t="shared" si="239"/>
        <v>1.3208</v>
      </c>
      <c r="J545" s="24">
        <f t="shared" si="240"/>
        <v>1.25288</v>
      </c>
      <c r="K545" s="24">
        <f t="shared" si="241"/>
        <v>1.0719188888888889</v>
      </c>
      <c r="L545" s="65">
        <f t="shared" si="242"/>
        <v>-0.18096111111111113</v>
      </c>
      <c r="M545" s="18">
        <f t="shared" si="243"/>
        <v>-0.24888111111111111</v>
      </c>
      <c r="N545" s="21"/>
      <c r="O545" s="36">
        <f t="shared" si="232"/>
        <v>0.28485144289942188</v>
      </c>
      <c r="P545" s="36">
        <f t="shared" si="237"/>
        <v>-1.8</v>
      </c>
      <c r="U545" s="23"/>
      <c r="V545" s="23"/>
      <c r="W545" s="24"/>
      <c r="X545" s="24"/>
      <c r="Y545" s="24"/>
      <c r="Z545" s="27"/>
      <c r="AA545" s="18"/>
      <c r="AI545" s="23"/>
      <c r="AJ545" s="23"/>
      <c r="AK545" s="24"/>
      <c r="AL545" s="24"/>
      <c r="AM545" s="24"/>
      <c r="AN545" s="27"/>
      <c r="AO545" s="18"/>
      <c r="AP545" s="21"/>
    </row>
    <row r="546" spans="1:42" ht="15">
      <c r="A546" s="14">
        <v>1210300</v>
      </c>
      <c r="B546" s="12">
        <f t="shared" si="234"/>
        <v>-1210.3</v>
      </c>
      <c r="C546" s="12">
        <f t="shared" si="235"/>
        <v>1.7000000000000455</v>
      </c>
      <c r="D546" s="16">
        <v>0.11398</v>
      </c>
      <c r="G546" s="23">
        <f t="shared" si="238"/>
        <v>-123.01526324772107</v>
      </c>
      <c r="H546" s="23">
        <f t="shared" si="238"/>
        <v>-122.24190077104009</v>
      </c>
      <c r="I546" s="24">
        <f t="shared" si="239"/>
        <v>1.0055400000000001</v>
      </c>
      <c r="J546" s="24">
        <f t="shared" si="240"/>
        <v>1.0368466666666667</v>
      </c>
      <c r="K546" s="24">
        <f t="shared" si="241"/>
        <v>1.034675</v>
      </c>
      <c r="L546" s="65">
        <f t="shared" si="242"/>
        <v>-2.1716666666666828E-3</v>
      </c>
      <c r="M546" s="18">
        <f t="shared" si="243"/>
        <v>2.9134999999999911E-2</v>
      </c>
      <c r="N546" s="21"/>
      <c r="O546" s="36">
        <f t="shared" si="232"/>
        <v>-0.39794913052631326</v>
      </c>
      <c r="P546" s="36">
        <f t="shared" si="237"/>
        <v>-1.8</v>
      </c>
      <c r="U546" s="23"/>
      <c r="V546" s="23"/>
      <c r="W546" s="24"/>
      <c r="X546" s="24"/>
      <c r="Y546" s="24"/>
      <c r="Z546" s="27"/>
      <c r="AA546" s="18"/>
      <c r="AI546" s="23"/>
      <c r="AJ546" s="23"/>
      <c r="AK546" s="24"/>
      <c r="AL546" s="24"/>
      <c r="AM546" s="24"/>
      <c r="AN546" s="27"/>
      <c r="AO546" s="18"/>
      <c r="AP546" s="21"/>
    </row>
    <row r="547" spans="1:42" ht="15">
      <c r="A547" s="14">
        <v>1208500</v>
      </c>
      <c r="B547" s="12">
        <f t="shared" si="234"/>
        <v>-1208.5</v>
      </c>
      <c r="C547" s="12">
        <f t="shared" si="235"/>
        <v>1.7999999999999545</v>
      </c>
      <c r="D547" s="16">
        <v>8.6895E-2</v>
      </c>
      <c r="G547" s="23">
        <f t="shared" si="238"/>
        <v>-121.46853829435902</v>
      </c>
      <c r="H547" s="23">
        <f t="shared" si="238"/>
        <v>-120.69517581767805</v>
      </c>
      <c r="I547" s="24">
        <f t="shared" si="239"/>
        <v>0.78420000000000001</v>
      </c>
      <c r="J547" s="24">
        <f t="shared" si="240"/>
        <v>0.85913666666666666</v>
      </c>
      <c r="K547" s="24">
        <f t="shared" si="241"/>
        <v>0.98358944444444463</v>
      </c>
      <c r="L547" s="65">
        <f t="shared" si="242"/>
        <v>0.12445277777777797</v>
      </c>
      <c r="M547" s="18">
        <f t="shared" si="243"/>
        <v>0.19938944444444462</v>
      </c>
      <c r="N547" s="21"/>
      <c r="O547" s="36">
        <f t="shared" si="232"/>
        <v>-0.89454488306684454</v>
      </c>
      <c r="P547" s="36">
        <f t="shared" si="237"/>
        <v>-1.8</v>
      </c>
      <c r="U547" s="23"/>
      <c r="V547" s="23"/>
      <c r="W547" s="24"/>
      <c r="X547" s="24"/>
      <c r="Y547" s="24"/>
      <c r="Z547" s="27"/>
      <c r="AA547" s="18"/>
      <c r="AI547" s="23"/>
      <c r="AJ547" s="23"/>
      <c r="AK547" s="24"/>
      <c r="AL547" s="24"/>
      <c r="AM547" s="24"/>
      <c r="AN547" s="27"/>
      <c r="AO547" s="18"/>
      <c r="AP547" s="21"/>
    </row>
    <row r="548" spans="1:42" ht="15">
      <c r="A548" s="14">
        <v>1206700</v>
      </c>
      <c r="B548" s="12">
        <f t="shared" si="234"/>
        <v>-1206.7</v>
      </c>
      <c r="C548" s="12">
        <f t="shared" si="235"/>
        <v>1.7999999999999545</v>
      </c>
      <c r="D548" s="16">
        <v>0.19808999999999999</v>
      </c>
      <c r="G548" s="23">
        <f t="shared" ref="G548:H563" si="244">G547 + 1.54672495336205</f>
        <v>-119.92181334099698</v>
      </c>
      <c r="H548" s="23">
        <f t="shared" si="244"/>
        <v>-119.148450864316</v>
      </c>
      <c r="I548" s="24">
        <f t="shared" si="239"/>
        <v>0.78766999999999998</v>
      </c>
      <c r="J548" s="24">
        <f t="shared" si="240"/>
        <v>0.78520166666666669</v>
      </c>
      <c r="K548" s="24">
        <f t="shared" si="241"/>
        <v>0.90888055555555569</v>
      </c>
      <c r="L548" s="65">
        <f t="shared" si="242"/>
        <v>0.123678888888889</v>
      </c>
      <c r="M548" s="18">
        <f t="shared" si="243"/>
        <v>0.12121055555555571</v>
      </c>
      <c r="N548" s="21"/>
      <c r="O548" s="36">
        <f t="shared" si="232"/>
        <v>-0.97257314306143228</v>
      </c>
      <c r="P548" s="36">
        <f t="shared" si="237"/>
        <v>-1.8</v>
      </c>
      <c r="U548" s="23"/>
      <c r="V548" s="23"/>
      <c r="W548" s="24"/>
      <c r="X548" s="24"/>
      <c r="Y548" s="24"/>
      <c r="Z548" s="27"/>
      <c r="AA548" s="18"/>
      <c r="AI548" s="23"/>
      <c r="AJ548" s="23"/>
      <c r="AK548" s="24"/>
      <c r="AL548" s="24"/>
      <c r="AM548" s="24"/>
      <c r="AN548" s="27"/>
      <c r="AO548" s="18"/>
      <c r="AP548" s="21"/>
    </row>
    <row r="549" spans="1:42" ht="15">
      <c r="A549" s="14">
        <v>1205000</v>
      </c>
      <c r="B549" s="12">
        <f t="shared" si="234"/>
        <v>-1205</v>
      </c>
      <c r="C549" s="12">
        <f t="shared" si="235"/>
        <v>1.7000000000000455</v>
      </c>
      <c r="D549" s="16">
        <v>0.27172000000000002</v>
      </c>
      <c r="G549" s="23">
        <f t="shared" si="244"/>
        <v>-118.37508838763493</v>
      </c>
      <c r="H549" s="23">
        <f t="shared" si="244"/>
        <v>-117.60172591095396</v>
      </c>
      <c r="I549" s="24">
        <f t="shared" si="239"/>
        <v>0.78373500000000007</v>
      </c>
      <c r="J549" s="24">
        <f t="shared" si="240"/>
        <v>0.75049499999999991</v>
      </c>
      <c r="K549" s="24">
        <f t="shared" si="241"/>
        <v>0.78977833333333347</v>
      </c>
      <c r="L549" s="65">
        <f t="shared" si="242"/>
        <v>3.9283333333333559E-2</v>
      </c>
      <c r="M549" s="18">
        <f t="shared" si="243"/>
        <v>6.0433333333334005E-3</v>
      </c>
      <c r="N549" s="21"/>
      <c r="O549" s="36">
        <f t="shared" si="232"/>
        <v>-0.59552362047109453</v>
      </c>
      <c r="P549" s="36">
        <f t="shared" si="237"/>
        <v>-1.8</v>
      </c>
      <c r="U549" s="23"/>
      <c r="V549" s="23"/>
      <c r="W549" s="24"/>
      <c r="X549" s="24"/>
      <c r="Y549" s="24"/>
      <c r="Z549" s="27"/>
      <c r="AA549" s="18"/>
      <c r="AI549" s="23"/>
      <c r="AJ549" s="23"/>
      <c r="AK549" s="24"/>
      <c r="AL549" s="24"/>
      <c r="AM549" s="24"/>
      <c r="AN549" s="27"/>
      <c r="AO549" s="18"/>
      <c r="AP549" s="21"/>
    </row>
    <row r="550" spans="1:42" ht="15">
      <c r="A550" s="14">
        <v>1203300</v>
      </c>
      <c r="B550" s="12">
        <f t="shared" si="234"/>
        <v>-1203.3</v>
      </c>
      <c r="C550" s="12">
        <f t="shared" si="235"/>
        <v>1.7000000000000455</v>
      </c>
      <c r="D550" s="16">
        <v>0.30667</v>
      </c>
      <c r="G550" s="23">
        <f t="shared" si="244"/>
        <v>-116.82836343427289</v>
      </c>
      <c r="H550" s="23">
        <f t="shared" si="244"/>
        <v>-116.05500095759191</v>
      </c>
      <c r="I550" s="24">
        <f t="shared" si="239"/>
        <v>0.68008000000000002</v>
      </c>
      <c r="J550" s="24">
        <f t="shared" si="240"/>
        <v>0.71106500000000006</v>
      </c>
      <c r="K550" s="24">
        <f t="shared" si="241"/>
        <v>0.69459000000000004</v>
      </c>
      <c r="L550" s="65">
        <f t="shared" si="242"/>
        <v>-1.6475000000000017E-2</v>
      </c>
      <c r="M550" s="18">
        <f t="shared" si="243"/>
        <v>1.4510000000000023E-2</v>
      </c>
      <c r="N550" s="21"/>
      <c r="O550" s="36">
        <f t="shared" si="232"/>
        <v>6.0178022645477197E-2</v>
      </c>
      <c r="P550" s="36">
        <f t="shared" si="237"/>
        <v>-1.8</v>
      </c>
      <c r="U550" s="23"/>
      <c r="V550" s="23"/>
      <c r="W550" s="24"/>
      <c r="X550" s="24"/>
      <c r="Y550" s="24"/>
      <c r="Z550" s="27"/>
      <c r="AA550" s="18"/>
      <c r="AI550" s="23"/>
      <c r="AJ550" s="23"/>
      <c r="AK550" s="24"/>
      <c r="AL550" s="24"/>
      <c r="AM550" s="24"/>
      <c r="AN550" s="27"/>
      <c r="AO550" s="18"/>
      <c r="AP550" s="21"/>
    </row>
    <row r="551" spans="1:42" ht="15">
      <c r="A551" s="14">
        <v>1201500</v>
      </c>
      <c r="B551" s="12">
        <f t="shared" si="234"/>
        <v>-1201.5</v>
      </c>
      <c r="C551" s="12">
        <f t="shared" si="235"/>
        <v>1.7999999999999545</v>
      </c>
      <c r="D551" s="16">
        <v>0.39043</v>
      </c>
      <c r="G551" s="23">
        <f t="shared" si="244"/>
        <v>-115.28163848091084</v>
      </c>
      <c r="H551" s="23">
        <f t="shared" si="244"/>
        <v>-114.50827600422987</v>
      </c>
      <c r="I551" s="24">
        <f t="shared" si="239"/>
        <v>0.66937999999999998</v>
      </c>
      <c r="J551" s="24">
        <f t="shared" si="240"/>
        <v>0.68855999999999995</v>
      </c>
      <c r="K551" s="24">
        <f t="shared" si="241"/>
        <v>0.64105666666666672</v>
      </c>
      <c r="L551" s="65">
        <f t="shared" si="242"/>
        <v>-4.7503333333333231E-2</v>
      </c>
      <c r="M551" s="18">
        <f t="shared" si="243"/>
        <v>-2.8323333333333256E-2</v>
      </c>
      <c r="N551" s="21"/>
      <c r="O551" s="36">
        <f t="shared" si="232"/>
        <v>0.6877217001620114</v>
      </c>
      <c r="P551" s="36">
        <f t="shared" si="237"/>
        <v>-1.8</v>
      </c>
      <c r="U551" s="23"/>
      <c r="V551" s="23"/>
      <c r="W551" s="24"/>
      <c r="X551" s="24"/>
      <c r="Y551" s="24"/>
      <c r="Z551" s="27"/>
      <c r="AA551" s="18"/>
      <c r="AI551" s="23"/>
      <c r="AJ551" s="23"/>
      <c r="AK551" s="24"/>
      <c r="AL551" s="24"/>
      <c r="AM551" s="24"/>
      <c r="AN551" s="27"/>
      <c r="AO551" s="18"/>
      <c r="AP551" s="21"/>
    </row>
    <row r="552" spans="1:42" ht="15">
      <c r="A552" s="14">
        <v>1199800</v>
      </c>
      <c r="B552" s="12">
        <f t="shared" si="234"/>
        <v>-1199.8</v>
      </c>
      <c r="C552" s="12">
        <f t="shared" si="235"/>
        <v>1.7000000000000455</v>
      </c>
      <c r="D552" s="16">
        <v>0.50185000000000002</v>
      </c>
      <c r="G552" s="23">
        <f t="shared" si="244"/>
        <v>-113.7349135275488</v>
      </c>
      <c r="H552" s="23">
        <f t="shared" si="244"/>
        <v>-112.96155105086783</v>
      </c>
      <c r="I552" s="24">
        <f t="shared" si="239"/>
        <v>0.71621999999999997</v>
      </c>
      <c r="J552" s="24">
        <f t="shared" si="240"/>
        <v>0.58199333333333325</v>
      </c>
      <c r="K552" s="24">
        <f t="shared" si="241"/>
        <v>0.62076277777777777</v>
      </c>
      <c r="L552" s="65">
        <f t="shared" si="242"/>
        <v>3.8769444444444523E-2</v>
      </c>
      <c r="M552" s="18">
        <f t="shared" si="243"/>
        <v>-9.5457222222222193E-2</v>
      </c>
      <c r="N552" s="21"/>
      <c r="O552" s="36">
        <f t="shared" si="232"/>
        <v>0.99347275099740517</v>
      </c>
      <c r="P552" s="36">
        <f t="shared" si="237"/>
        <v>-1.8</v>
      </c>
      <c r="U552" s="23"/>
      <c r="V552" s="23"/>
      <c r="W552" s="24"/>
      <c r="X552" s="24"/>
      <c r="Y552" s="24"/>
      <c r="Z552" s="27"/>
      <c r="AA552" s="18"/>
      <c r="AI552" s="23"/>
      <c r="AJ552" s="23"/>
      <c r="AK552" s="24"/>
      <c r="AL552" s="24"/>
      <c r="AM552" s="24"/>
      <c r="AN552" s="27"/>
      <c r="AO552" s="18"/>
      <c r="AP552" s="21"/>
    </row>
    <row r="553" spans="1:42" ht="15">
      <c r="A553" s="14">
        <v>1198000</v>
      </c>
      <c r="B553" s="12">
        <f t="shared" si="234"/>
        <v>-1198</v>
      </c>
      <c r="C553" s="12">
        <f t="shared" si="235"/>
        <v>1.7999999999999545</v>
      </c>
      <c r="D553" s="16">
        <v>0.33733000000000002</v>
      </c>
      <c r="G553" s="23">
        <f t="shared" si="244"/>
        <v>-112.18818857418675</v>
      </c>
      <c r="H553" s="23">
        <f t="shared" si="244"/>
        <v>-111.41482609750578</v>
      </c>
      <c r="I553" s="24">
        <f t="shared" si="239"/>
        <v>0.36038000000000003</v>
      </c>
      <c r="J553" s="24">
        <f t="shared" si="240"/>
        <v>0.51356833333333329</v>
      </c>
      <c r="K553" s="24">
        <f t="shared" si="241"/>
        <v>0.61277222222222216</v>
      </c>
      <c r="L553" s="65">
        <f t="shared" si="242"/>
        <v>9.9203888888888869E-2</v>
      </c>
      <c r="M553" s="18">
        <f t="shared" si="243"/>
        <v>0.25239222222222213</v>
      </c>
      <c r="N553" s="21"/>
      <c r="O553" s="36">
        <f t="shared" si="232"/>
        <v>0.83436686042136377</v>
      </c>
      <c r="P553" s="36">
        <f t="shared" si="237"/>
        <v>-1.8</v>
      </c>
      <c r="U553" s="23"/>
      <c r="V553" s="23"/>
      <c r="W553" s="24"/>
      <c r="X553" s="24"/>
      <c r="Y553" s="24"/>
      <c r="Z553" s="27"/>
      <c r="AA553" s="18"/>
      <c r="AI553" s="23"/>
      <c r="AJ553" s="23"/>
      <c r="AK553" s="24"/>
      <c r="AL553" s="24"/>
      <c r="AM553" s="24"/>
      <c r="AN553" s="27"/>
      <c r="AO553" s="18"/>
      <c r="AP553" s="21"/>
    </row>
    <row r="554" spans="1:42" ht="15">
      <c r="A554" s="14">
        <v>1196200</v>
      </c>
      <c r="B554" s="12">
        <f t="shared" si="234"/>
        <v>-1196.2</v>
      </c>
      <c r="C554" s="12">
        <f t="shared" si="235"/>
        <v>1.7999999999999545</v>
      </c>
      <c r="D554" s="16">
        <v>0.56938</v>
      </c>
      <c r="G554" s="23">
        <f t="shared" si="244"/>
        <v>-110.64146362082471</v>
      </c>
      <c r="H554" s="23">
        <f t="shared" si="244"/>
        <v>-109.86810114414374</v>
      </c>
      <c r="I554" s="24">
        <f t="shared" si="239"/>
        <v>0.46410499999999999</v>
      </c>
      <c r="J554" s="24">
        <f t="shared" si="240"/>
        <v>0.44940833333333335</v>
      </c>
      <c r="K554" s="24">
        <f t="shared" si="241"/>
        <v>0.59211722222222218</v>
      </c>
      <c r="L554" s="65">
        <f t="shared" si="242"/>
        <v>0.14270888888888883</v>
      </c>
      <c r="M554" s="18">
        <f t="shared" si="243"/>
        <v>0.12801222222222219</v>
      </c>
      <c r="N554" s="21"/>
      <c r="O554" s="36">
        <f t="shared" si="232"/>
        <v>0.28485144289942216</v>
      </c>
      <c r="P554" s="36">
        <f t="shared" si="237"/>
        <v>-1.8</v>
      </c>
      <c r="U554" s="23"/>
      <c r="V554" s="23"/>
      <c r="W554" s="24"/>
      <c r="X554" s="24"/>
      <c r="Y554" s="24"/>
      <c r="Z554" s="27"/>
      <c r="AA554" s="18"/>
      <c r="AI554" s="23"/>
      <c r="AJ554" s="23"/>
      <c r="AK554" s="24"/>
      <c r="AL554" s="24"/>
      <c r="AM554" s="24"/>
      <c r="AN554" s="27"/>
      <c r="AO554" s="18"/>
      <c r="AP554" s="21"/>
    </row>
    <row r="555" spans="1:42" ht="15">
      <c r="A555" s="14">
        <v>1194500</v>
      </c>
      <c r="B555" s="12">
        <f t="shared" si="234"/>
        <v>-1194.5</v>
      </c>
      <c r="C555" s="12">
        <f t="shared" si="235"/>
        <v>1.7000000000000455</v>
      </c>
      <c r="D555" s="16">
        <v>0.82816999999999996</v>
      </c>
      <c r="G555" s="23">
        <f t="shared" si="244"/>
        <v>-109.09473866746266</v>
      </c>
      <c r="H555" s="23">
        <f t="shared" si="244"/>
        <v>-108.32137619078169</v>
      </c>
      <c r="I555" s="24">
        <f t="shared" si="239"/>
        <v>0.52373999999999998</v>
      </c>
      <c r="J555" s="24">
        <f t="shared" si="240"/>
        <v>0.52979999999999994</v>
      </c>
      <c r="K555" s="24">
        <f t="shared" si="241"/>
        <v>0.57231111111111099</v>
      </c>
      <c r="L555" s="65">
        <f t="shared" si="242"/>
        <v>4.2511111111111055E-2</v>
      </c>
      <c r="M555" s="18">
        <f t="shared" si="243"/>
        <v>4.8571111111111009E-2</v>
      </c>
      <c r="N555" s="21"/>
      <c r="O555" s="36">
        <f t="shared" si="232"/>
        <v>-0.39794913052631303</v>
      </c>
      <c r="P555" s="36">
        <f t="shared" si="237"/>
        <v>-1.8</v>
      </c>
      <c r="U555" s="23"/>
      <c r="V555" s="23"/>
      <c r="W555" s="24"/>
      <c r="X555" s="24"/>
      <c r="Y555" s="24"/>
      <c r="Z555" s="27"/>
      <c r="AA555" s="18"/>
      <c r="AI555" s="23"/>
      <c r="AJ555" s="23"/>
      <c r="AK555" s="24"/>
      <c r="AL555" s="24"/>
      <c r="AM555" s="24"/>
      <c r="AN555" s="27"/>
      <c r="AO555" s="18"/>
      <c r="AP555" s="21"/>
    </row>
    <row r="556" spans="1:42" ht="15">
      <c r="A556" s="14">
        <v>1192800</v>
      </c>
      <c r="B556" s="12">
        <f t="shared" si="234"/>
        <v>-1192.8</v>
      </c>
      <c r="C556" s="12">
        <f t="shared" si="235"/>
        <v>1.7000000000000455</v>
      </c>
      <c r="D556" s="16">
        <v>0.99087000000000003</v>
      </c>
      <c r="G556" s="23">
        <f t="shared" si="244"/>
        <v>-107.54801371410062</v>
      </c>
      <c r="H556" s="23">
        <f t="shared" si="244"/>
        <v>-106.77465123741965</v>
      </c>
      <c r="I556" s="24">
        <f t="shared" si="239"/>
        <v>0.60155500000000006</v>
      </c>
      <c r="J556" s="24">
        <f t="shared" si="240"/>
        <v>0.61368333333333336</v>
      </c>
      <c r="K556" s="24">
        <f t="shared" si="241"/>
        <v>0.56648148148148159</v>
      </c>
      <c r="L556" s="65">
        <f t="shared" si="242"/>
        <v>-4.7201851851851773E-2</v>
      </c>
      <c r="M556" s="18">
        <f t="shared" si="243"/>
        <v>-3.5073518518518476E-2</v>
      </c>
      <c r="N556" s="21"/>
      <c r="O556" s="36">
        <f t="shared" si="232"/>
        <v>-0.89454488306684443</v>
      </c>
      <c r="P556" s="36">
        <f t="shared" si="237"/>
        <v>-1.8</v>
      </c>
      <c r="U556" s="23"/>
      <c r="V556" s="23"/>
      <c r="W556" s="24"/>
      <c r="X556" s="24"/>
      <c r="Y556" s="24"/>
      <c r="Z556" s="27"/>
      <c r="AA556" s="18"/>
      <c r="AI556" s="23"/>
      <c r="AJ556" s="23"/>
      <c r="AK556" s="24"/>
      <c r="AL556" s="24"/>
      <c r="AM556" s="24"/>
      <c r="AN556" s="27"/>
      <c r="AO556" s="18"/>
      <c r="AP556" s="21"/>
    </row>
    <row r="557" spans="1:42" ht="15">
      <c r="A557" s="14">
        <v>1191000</v>
      </c>
      <c r="B557" s="12">
        <f t="shared" si="234"/>
        <v>-1191</v>
      </c>
      <c r="C557" s="12">
        <f t="shared" si="235"/>
        <v>1.7999999999999545</v>
      </c>
      <c r="D557" s="16">
        <v>0.93559999999999999</v>
      </c>
      <c r="G557" s="23">
        <f t="shared" si="244"/>
        <v>-106.00128876073857</v>
      </c>
      <c r="H557" s="23">
        <f t="shared" si="244"/>
        <v>-105.2279262840576</v>
      </c>
      <c r="I557" s="24">
        <f t="shared" si="239"/>
        <v>0.71575500000000003</v>
      </c>
      <c r="J557" s="24">
        <f t="shared" si="240"/>
        <v>0.6383833333333333</v>
      </c>
      <c r="K557" s="24">
        <f t="shared" si="241"/>
        <v>0.57404037037037048</v>
      </c>
      <c r="L557" s="65">
        <f t="shared" si="242"/>
        <v>-6.4342962962962824E-2</v>
      </c>
      <c r="M557" s="18">
        <f t="shared" si="243"/>
        <v>-0.14171462962962955</v>
      </c>
      <c r="N557" s="21"/>
      <c r="O557" s="36">
        <f t="shared" si="232"/>
        <v>-0.97257314306143072</v>
      </c>
      <c r="P557" s="36">
        <f t="shared" si="237"/>
        <v>-1.8</v>
      </c>
      <c r="U557" s="23"/>
      <c r="V557" s="23"/>
      <c r="W557" s="24"/>
      <c r="X557" s="24"/>
      <c r="Y557" s="24"/>
      <c r="Z557" s="27"/>
      <c r="AA557" s="18"/>
      <c r="AI557" s="23"/>
      <c r="AJ557" s="23"/>
      <c r="AK557" s="24"/>
      <c r="AL557" s="24"/>
      <c r="AM557" s="24"/>
      <c r="AN557" s="27"/>
      <c r="AO557" s="18"/>
      <c r="AP557" s="21"/>
    </row>
    <row r="558" spans="1:42" ht="15">
      <c r="A558" s="14">
        <v>1189300</v>
      </c>
      <c r="B558" s="12">
        <f t="shared" si="234"/>
        <v>-1189.3</v>
      </c>
      <c r="C558" s="12">
        <f t="shared" si="235"/>
        <v>1.7000000000000455</v>
      </c>
      <c r="D558" s="16">
        <v>0.69137000000000004</v>
      </c>
      <c r="G558" s="23">
        <f t="shared" si="244"/>
        <v>-104.45456380737653</v>
      </c>
      <c r="H558" s="23">
        <f t="shared" si="244"/>
        <v>-103.68120133069556</v>
      </c>
      <c r="I558" s="24">
        <f t="shared" si="239"/>
        <v>0.59783999999999993</v>
      </c>
      <c r="J558" s="24">
        <f t="shared" si="240"/>
        <v>0.6051399999999999</v>
      </c>
      <c r="K558" s="24">
        <f t="shared" si="241"/>
        <v>0.6250770370370371</v>
      </c>
      <c r="L558" s="65">
        <f t="shared" si="242"/>
        <v>1.9937037037037197E-2</v>
      </c>
      <c r="M558" s="18">
        <f t="shared" si="243"/>
        <v>2.7237037037037171E-2</v>
      </c>
      <c r="N558" s="21"/>
      <c r="O558" s="36">
        <f t="shared" si="232"/>
        <v>-0.59552362047109475</v>
      </c>
      <c r="P558" s="36">
        <f t="shared" si="237"/>
        <v>-1.8</v>
      </c>
      <c r="U558" s="23"/>
      <c r="V558" s="23"/>
      <c r="W558" s="24"/>
      <c r="X558" s="24"/>
      <c r="Y558" s="24"/>
      <c r="Z558" s="27"/>
      <c r="AA558" s="18"/>
      <c r="AI558" s="23"/>
      <c r="AJ558" s="23"/>
      <c r="AK558" s="24"/>
      <c r="AL558" s="24"/>
      <c r="AM558" s="24"/>
      <c r="AN558" s="27"/>
      <c r="AO558" s="18"/>
      <c r="AP558" s="21"/>
    </row>
    <row r="559" spans="1:42" ht="15">
      <c r="A559" s="14">
        <v>1187600</v>
      </c>
      <c r="B559" s="12">
        <f t="shared" si="234"/>
        <v>-1187.5999999999999</v>
      </c>
      <c r="C559" s="12">
        <f t="shared" si="235"/>
        <v>1.7000000000000455</v>
      </c>
      <c r="D559" s="16">
        <v>1.0531999999999999</v>
      </c>
      <c r="G559" s="23">
        <f t="shared" si="244"/>
        <v>-102.90783885401449</v>
      </c>
      <c r="H559" s="23">
        <f t="shared" si="244"/>
        <v>-102.13447637733351</v>
      </c>
      <c r="I559" s="24">
        <f t="shared" si="239"/>
        <v>0.50182499999999997</v>
      </c>
      <c r="J559" s="24">
        <f t="shared" si="240"/>
        <v>0.57219277777777766</v>
      </c>
      <c r="K559" s="24">
        <f t="shared" si="241"/>
        <v>0.67945037037037026</v>
      </c>
      <c r="L559" s="65">
        <f t="shared" si="242"/>
        <v>0.1072575925925926</v>
      </c>
      <c r="M559" s="18">
        <f t="shared" si="243"/>
        <v>0.17762537037037029</v>
      </c>
      <c r="N559" s="21"/>
      <c r="O559" s="36">
        <f t="shared" si="232"/>
        <v>6.0178022645484046E-2</v>
      </c>
      <c r="P559" s="36">
        <f t="shared" si="237"/>
        <v>-1.8</v>
      </c>
      <c r="U559" s="23"/>
      <c r="V559" s="23"/>
      <c r="W559" s="24"/>
      <c r="X559" s="24"/>
      <c r="Y559" s="24"/>
      <c r="Z559" s="27"/>
      <c r="AA559" s="18"/>
      <c r="AI559" s="23"/>
      <c r="AJ559" s="23"/>
      <c r="AK559" s="24"/>
      <c r="AL559" s="24"/>
      <c r="AM559" s="24"/>
      <c r="AN559" s="27"/>
      <c r="AO559" s="18"/>
      <c r="AP559" s="21"/>
    </row>
    <row r="560" spans="1:42" ht="15">
      <c r="A560" s="14">
        <v>1185800</v>
      </c>
      <c r="B560" s="12">
        <f t="shared" si="234"/>
        <v>-1185.8</v>
      </c>
      <c r="C560" s="12">
        <f t="shared" si="235"/>
        <v>1.7999999999999545</v>
      </c>
      <c r="D560" s="16">
        <v>0.95448999999999995</v>
      </c>
      <c r="G560" s="23">
        <f t="shared" si="244"/>
        <v>-101.36111390065244</v>
      </c>
      <c r="H560" s="23">
        <f t="shared" si="244"/>
        <v>-100.58775142397147</v>
      </c>
      <c r="I560" s="24">
        <f t="shared" si="239"/>
        <v>0.61691333333333331</v>
      </c>
      <c r="J560" s="24">
        <f t="shared" si="240"/>
        <v>0.6343294444444445</v>
      </c>
      <c r="K560" s="24">
        <f t="shared" si="241"/>
        <v>0.69010148148148154</v>
      </c>
      <c r="L560" s="65">
        <f t="shared" si="242"/>
        <v>5.5772037037037037E-2</v>
      </c>
      <c r="M560" s="18">
        <f t="shared" si="243"/>
        <v>7.3188148148148224E-2</v>
      </c>
      <c r="N560" s="21"/>
      <c r="O560" s="36">
        <f t="shared" si="232"/>
        <v>0.68772170016201117</v>
      </c>
      <c r="P560" s="36">
        <f t="shared" si="237"/>
        <v>-1.8</v>
      </c>
      <c r="U560" s="23"/>
      <c r="V560" s="23"/>
      <c r="W560" s="24"/>
      <c r="X560" s="24"/>
      <c r="Y560" s="24"/>
      <c r="Z560" s="27"/>
      <c r="AA560" s="18"/>
      <c r="AI560" s="23"/>
      <c r="AJ560" s="23"/>
      <c r="AK560" s="24"/>
      <c r="AL560" s="24"/>
      <c r="AM560" s="24"/>
      <c r="AN560" s="27"/>
      <c r="AO560" s="18"/>
      <c r="AP560" s="21"/>
    </row>
    <row r="561" spans="1:42" ht="15">
      <c r="A561" s="14">
        <v>1184100</v>
      </c>
      <c r="B561" s="12">
        <f t="shared" si="234"/>
        <v>-1184.0999999999999</v>
      </c>
      <c r="C561" s="12">
        <f t="shared" si="235"/>
        <v>1.7000000000000455</v>
      </c>
      <c r="D561" s="16">
        <v>0.87214999999999998</v>
      </c>
      <c r="G561" s="23">
        <f t="shared" si="244"/>
        <v>-99.814388947290396</v>
      </c>
      <c r="H561" s="23">
        <f t="shared" si="244"/>
        <v>-99.041026470609424</v>
      </c>
      <c r="I561" s="24">
        <f t="shared" si="239"/>
        <v>0.78425</v>
      </c>
      <c r="J561" s="24">
        <f t="shared" si="240"/>
        <v>0.74029111111111112</v>
      </c>
      <c r="K561" s="24">
        <f t="shared" si="241"/>
        <v>0.73140759259259247</v>
      </c>
      <c r="L561" s="65">
        <f t="shared" si="242"/>
        <v>-8.8835185185186516E-3</v>
      </c>
      <c r="M561" s="18">
        <f t="shared" si="243"/>
        <v>-5.2842407407407532E-2</v>
      </c>
      <c r="N561" s="21"/>
      <c r="O561" s="36">
        <f t="shared" si="232"/>
        <v>0.99347275099740606</v>
      </c>
      <c r="P561" s="36">
        <f t="shared" si="237"/>
        <v>-1.8</v>
      </c>
      <c r="U561" s="23"/>
      <c r="V561" s="23"/>
      <c r="W561" s="24"/>
      <c r="X561" s="24"/>
      <c r="Y561" s="24"/>
      <c r="Z561" s="27"/>
      <c r="AA561" s="18"/>
      <c r="AI561" s="23"/>
      <c r="AJ561" s="23"/>
      <c r="AK561" s="24"/>
      <c r="AL561" s="24"/>
      <c r="AM561" s="24"/>
      <c r="AN561" s="27"/>
      <c r="AO561" s="18"/>
      <c r="AP561" s="21"/>
    </row>
    <row r="562" spans="1:42" ht="15">
      <c r="A562" s="14">
        <v>1182300</v>
      </c>
      <c r="B562" s="12">
        <f t="shared" si="234"/>
        <v>-1182.3</v>
      </c>
      <c r="C562" s="12">
        <f t="shared" si="235"/>
        <v>1.7999999999999545</v>
      </c>
      <c r="D562" s="16">
        <v>0.87553999999999998</v>
      </c>
      <c r="G562" s="23">
        <f t="shared" si="244"/>
        <v>-98.267663993928352</v>
      </c>
      <c r="H562" s="23">
        <f t="shared" si="244"/>
        <v>-97.494301517247379</v>
      </c>
      <c r="I562" s="24">
        <f t="shared" si="239"/>
        <v>0.81970999999999994</v>
      </c>
      <c r="J562" s="24">
        <f t="shared" si="240"/>
        <v>0.85247499999999998</v>
      </c>
      <c r="K562" s="24">
        <f t="shared" si="241"/>
        <v>0.78731259259259245</v>
      </c>
      <c r="L562" s="65">
        <f t="shared" si="242"/>
        <v>-6.516240740740753E-2</v>
      </c>
      <c r="M562" s="18">
        <f t="shared" si="243"/>
        <v>-3.2397407407407486E-2</v>
      </c>
      <c r="N562" s="21"/>
      <c r="O562" s="36">
        <f t="shared" si="232"/>
        <v>0.83436686042136388</v>
      </c>
      <c r="P562" s="36">
        <f t="shared" si="237"/>
        <v>-1.8</v>
      </c>
      <c r="U562" s="23"/>
      <c r="V562" s="23"/>
      <c r="W562" s="24"/>
      <c r="X562" s="24"/>
      <c r="Y562" s="24"/>
      <c r="Z562" s="27"/>
      <c r="AA562" s="18"/>
      <c r="AI562" s="23"/>
      <c r="AJ562" s="23"/>
      <c r="AK562" s="24"/>
      <c r="AL562" s="24"/>
      <c r="AM562" s="24"/>
      <c r="AN562" s="27"/>
      <c r="AO562" s="18"/>
      <c r="AP562" s="21"/>
    </row>
    <row r="563" spans="1:42" ht="15">
      <c r="A563" s="14">
        <v>1180500</v>
      </c>
      <c r="B563" s="12">
        <f t="shared" si="234"/>
        <v>-1180.5</v>
      </c>
      <c r="C563" s="12">
        <f t="shared" si="235"/>
        <v>1.7999999999999545</v>
      </c>
      <c r="D563" s="16">
        <v>0.96435999999999999</v>
      </c>
      <c r="G563" s="23">
        <f t="shared" si="244"/>
        <v>-96.720939040566307</v>
      </c>
      <c r="H563" s="23">
        <f t="shared" si="244"/>
        <v>-95.947576563885335</v>
      </c>
      <c r="I563" s="24">
        <f t="shared" si="239"/>
        <v>0.95346500000000001</v>
      </c>
      <c r="J563" s="24">
        <f t="shared" si="240"/>
        <v>0.79759166666666659</v>
      </c>
      <c r="K563" s="24">
        <f t="shared" si="241"/>
        <v>0.84660259259259252</v>
      </c>
      <c r="L563" s="65">
        <f t="shared" si="242"/>
        <v>4.901092592592593E-2</v>
      </c>
      <c r="M563" s="18">
        <f t="shared" si="243"/>
        <v>-0.10686240740740749</v>
      </c>
      <c r="N563" s="21"/>
      <c r="O563" s="36">
        <f t="shared" ref="O563:O626" si="245" xml:space="preserve"> SIN((2*PI()*(H563+P563)/13.9205245802584) + 2.989911921)</f>
        <v>0.28485144289941555</v>
      </c>
      <c r="P563" s="36">
        <f t="shared" si="237"/>
        <v>-1.8</v>
      </c>
      <c r="U563" s="23"/>
      <c r="V563" s="23"/>
      <c r="W563" s="24"/>
      <c r="X563" s="24"/>
      <c r="Y563" s="24"/>
      <c r="Z563" s="27"/>
      <c r="AA563" s="18"/>
      <c r="AI563" s="23"/>
      <c r="AJ563" s="23"/>
      <c r="AK563" s="24"/>
      <c r="AL563" s="24"/>
      <c r="AM563" s="24"/>
      <c r="AN563" s="27"/>
      <c r="AO563" s="18"/>
      <c r="AP563" s="21"/>
    </row>
    <row r="564" spans="1:42" ht="15">
      <c r="A564" s="14">
        <v>1178800</v>
      </c>
      <c r="B564" s="12">
        <f t="shared" si="234"/>
        <v>-1178.8</v>
      </c>
      <c r="C564" s="12">
        <f t="shared" si="235"/>
        <v>1.7000000000000455</v>
      </c>
      <c r="D564" s="16">
        <v>0.90273999999999999</v>
      </c>
      <c r="G564" s="23">
        <f t="shared" ref="G564:H579" si="246">G563 + 1.54672495336205</f>
        <v>-95.174214087204263</v>
      </c>
      <c r="H564" s="23">
        <f t="shared" si="246"/>
        <v>-94.40085161052329</v>
      </c>
      <c r="I564" s="24">
        <f t="shared" si="239"/>
        <v>0.61960000000000004</v>
      </c>
      <c r="J564" s="24">
        <f t="shared" si="240"/>
        <v>0.84879166666666672</v>
      </c>
      <c r="K564" s="24">
        <f t="shared" si="241"/>
        <v>0.86161648148148151</v>
      </c>
      <c r="L564" s="65">
        <f t="shared" si="242"/>
        <v>1.2824814814814789E-2</v>
      </c>
      <c r="M564" s="18">
        <f t="shared" si="243"/>
        <v>0.24201648148148147</v>
      </c>
      <c r="N564" s="21"/>
      <c r="O564" s="36">
        <f t="shared" si="245"/>
        <v>-0.39794913052631281</v>
      </c>
      <c r="P564" s="36">
        <f t="shared" si="237"/>
        <v>-1.8</v>
      </c>
      <c r="U564" s="23"/>
      <c r="V564" s="23"/>
      <c r="W564" s="24"/>
      <c r="X564" s="24"/>
      <c r="Y564" s="24"/>
      <c r="Z564" s="27"/>
      <c r="AA564" s="18"/>
      <c r="AI564" s="23"/>
      <c r="AJ564" s="23"/>
      <c r="AK564" s="24"/>
      <c r="AL564" s="24"/>
      <c r="AM564" s="24"/>
      <c r="AN564" s="27"/>
      <c r="AO564" s="18"/>
      <c r="AP564" s="21"/>
    </row>
    <row r="565" spans="1:42" ht="15">
      <c r="A565" s="14">
        <v>1177100</v>
      </c>
      <c r="B565" s="12">
        <f t="shared" si="234"/>
        <v>-1177.0999999999999</v>
      </c>
      <c r="C565" s="12">
        <f t="shared" si="235"/>
        <v>1.7000000000000455</v>
      </c>
      <c r="D565" s="16">
        <v>1.0998000000000001</v>
      </c>
      <c r="G565" s="23">
        <f t="shared" si="246"/>
        <v>-93.627489133842218</v>
      </c>
      <c r="H565" s="23">
        <f t="shared" si="246"/>
        <v>-92.854126657161245</v>
      </c>
      <c r="I565" s="24">
        <f t="shared" si="239"/>
        <v>0.9733099999999999</v>
      </c>
      <c r="J565" s="24">
        <f t="shared" si="240"/>
        <v>0.93726999999999994</v>
      </c>
      <c r="K565" s="24">
        <f t="shared" si="241"/>
        <v>0.87400888888888884</v>
      </c>
      <c r="L565" s="65">
        <f t="shared" si="242"/>
        <v>-6.3261111111111101E-2</v>
      </c>
      <c r="M565" s="18">
        <f t="shared" si="243"/>
        <v>-9.9301111111111062E-2</v>
      </c>
      <c r="N565" s="21"/>
      <c r="O565" s="36">
        <f t="shared" si="245"/>
        <v>-0.89454488306684432</v>
      </c>
      <c r="P565" s="36">
        <f t="shared" si="237"/>
        <v>-1.8</v>
      </c>
      <c r="U565" s="23"/>
      <c r="V565" s="23"/>
      <c r="W565" s="24"/>
      <c r="X565" s="24"/>
      <c r="Y565" s="24"/>
      <c r="Z565" s="27"/>
      <c r="AA565" s="18"/>
      <c r="AI565" s="23"/>
      <c r="AJ565" s="23"/>
      <c r="AK565" s="24"/>
      <c r="AL565" s="24"/>
      <c r="AM565" s="24"/>
      <c r="AN565" s="27"/>
      <c r="AO565" s="18"/>
      <c r="AP565" s="21"/>
    </row>
    <row r="566" spans="1:42" ht="15">
      <c r="A566" s="14">
        <v>1175300</v>
      </c>
      <c r="B566" s="12">
        <f t="shared" si="234"/>
        <v>-1175.3</v>
      </c>
      <c r="C566" s="12">
        <f t="shared" si="235"/>
        <v>1.7999999999999545</v>
      </c>
      <c r="D566" s="16">
        <v>1.0631999999999999</v>
      </c>
      <c r="G566" s="23">
        <f t="shared" si="246"/>
        <v>-92.080764180480173</v>
      </c>
      <c r="H566" s="23">
        <f t="shared" si="246"/>
        <v>-91.307401703799201</v>
      </c>
      <c r="I566" s="24">
        <f t="shared" si="239"/>
        <v>1.2189000000000001</v>
      </c>
      <c r="J566" s="24">
        <f t="shared" si="240"/>
        <v>1.1078866666666667</v>
      </c>
      <c r="K566" s="24">
        <f t="shared" si="241"/>
        <v>0.85561222222222222</v>
      </c>
      <c r="L566" s="65">
        <f t="shared" si="242"/>
        <v>-0.25227444444444447</v>
      </c>
      <c r="M566" s="18">
        <f t="shared" si="243"/>
        <v>-0.36328777777777788</v>
      </c>
      <c r="N566" s="21"/>
      <c r="O566" s="36">
        <f t="shared" si="245"/>
        <v>-0.97257314306143239</v>
      </c>
      <c r="P566" s="36">
        <f t="shared" si="237"/>
        <v>-1.8</v>
      </c>
      <c r="U566" s="23"/>
      <c r="V566" s="23"/>
      <c r="W566" s="24"/>
      <c r="X566" s="24"/>
      <c r="Y566" s="24"/>
      <c r="Z566" s="27"/>
      <c r="AA566" s="18"/>
      <c r="AI566" s="23"/>
      <c r="AJ566" s="23"/>
      <c r="AK566" s="24"/>
      <c r="AL566" s="24"/>
      <c r="AM566" s="24"/>
      <c r="AN566" s="27"/>
      <c r="AO566" s="18"/>
      <c r="AP566" s="21"/>
    </row>
    <row r="567" spans="1:42" ht="15">
      <c r="A567" s="14">
        <v>1173600</v>
      </c>
      <c r="B567" s="12">
        <f t="shared" si="234"/>
        <v>-1173.5999999999999</v>
      </c>
      <c r="C567" s="12">
        <f t="shared" si="235"/>
        <v>1.7000000000000455</v>
      </c>
      <c r="D567" s="16">
        <v>1.8045</v>
      </c>
      <c r="G567" s="23">
        <f t="shared" si="246"/>
        <v>-90.534039227118129</v>
      </c>
      <c r="H567" s="23">
        <f t="shared" si="246"/>
        <v>-89.760676750437156</v>
      </c>
      <c r="I567" s="24">
        <f t="shared" si="239"/>
        <v>1.1314500000000001</v>
      </c>
      <c r="J567" s="24">
        <f t="shared" si="240"/>
        <v>0.9957666666666668</v>
      </c>
      <c r="K567" s="24">
        <f t="shared" si="241"/>
        <v>0.85862611111111109</v>
      </c>
      <c r="L567" s="65">
        <f t="shared" si="242"/>
        <v>-0.13714055555555571</v>
      </c>
      <c r="M567" s="18">
        <f t="shared" si="243"/>
        <v>-0.27282388888888898</v>
      </c>
      <c r="N567" s="21"/>
      <c r="O567" s="36">
        <f t="shared" si="245"/>
        <v>-0.59552362047109486</v>
      </c>
      <c r="P567" s="36">
        <f t="shared" si="237"/>
        <v>-1.8</v>
      </c>
      <c r="U567" s="23"/>
      <c r="V567" s="23"/>
      <c r="W567" s="24"/>
      <c r="X567" s="24"/>
      <c r="Y567" s="24"/>
      <c r="Z567" s="27"/>
      <c r="AA567" s="18"/>
      <c r="AI567" s="23"/>
      <c r="AJ567" s="23"/>
      <c r="AK567" s="24"/>
      <c r="AL567" s="24"/>
      <c r="AM567" s="24"/>
      <c r="AN567" s="27"/>
      <c r="AO567" s="18"/>
      <c r="AP567" s="21"/>
    </row>
    <row r="568" spans="1:42" ht="15">
      <c r="A568" s="14">
        <v>1170900</v>
      </c>
      <c r="B568" s="12">
        <f t="shared" si="234"/>
        <v>-1170.9000000000001</v>
      </c>
      <c r="C568" s="12">
        <f t="shared" si="235"/>
        <v>2.6999999999998181</v>
      </c>
      <c r="D568" s="16">
        <v>1.5184</v>
      </c>
      <c r="G568" s="23">
        <f t="shared" si="246"/>
        <v>-88.987314273756084</v>
      </c>
      <c r="H568" s="23">
        <f t="shared" si="246"/>
        <v>-88.213951797075111</v>
      </c>
      <c r="I568" s="24">
        <f t="shared" si="239"/>
        <v>0.63695000000000002</v>
      </c>
      <c r="J568" s="24">
        <f t="shared" si="240"/>
        <v>0.83228166666666681</v>
      </c>
      <c r="K568" s="24">
        <f t="shared" si="241"/>
        <v>0.83449666666666666</v>
      </c>
      <c r="L568" s="65">
        <f t="shared" si="242"/>
        <v>2.214999999999856E-3</v>
      </c>
      <c r="M568" s="18">
        <f t="shared" si="243"/>
        <v>0.19754666666666665</v>
      </c>
      <c r="N568" s="21"/>
      <c r="O568" s="36">
        <f t="shared" si="245"/>
        <v>6.0178022645483803E-2</v>
      </c>
      <c r="P568" s="36">
        <f t="shared" si="237"/>
        <v>-1.8</v>
      </c>
      <c r="U568" s="23"/>
      <c r="V568" s="23"/>
      <c r="W568" s="24"/>
      <c r="X568" s="24"/>
      <c r="Y568" s="24"/>
      <c r="Z568" s="27"/>
      <c r="AA568" s="18"/>
      <c r="AI568" s="23"/>
      <c r="AJ568" s="23"/>
      <c r="AK568" s="24"/>
      <c r="AL568" s="24"/>
      <c r="AM568" s="24"/>
      <c r="AN568" s="27"/>
      <c r="AO568" s="18"/>
      <c r="AP568" s="21"/>
    </row>
    <row r="569" spans="1:42" ht="15">
      <c r="A569" s="14">
        <v>1169200</v>
      </c>
      <c r="B569" s="12">
        <f t="shared" si="234"/>
        <v>-1169.2</v>
      </c>
      <c r="C569" s="12">
        <f t="shared" si="235"/>
        <v>1.7000000000000455</v>
      </c>
      <c r="D569" s="16">
        <v>1.5214000000000001</v>
      </c>
      <c r="G569" s="23">
        <f t="shared" si="246"/>
        <v>-87.440589320394039</v>
      </c>
      <c r="H569" s="23">
        <f t="shared" si="246"/>
        <v>-86.667226843713067</v>
      </c>
      <c r="I569" s="24">
        <f t="shared" si="239"/>
        <v>0.72844500000000001</v>
      </c>
      <c r="J569" s="24">
        <f t="shared" si="240"/>
        <v>0.66135833333333327</v>
      </c>
      <c r="K569" s="24">
        <f t="shared" si="241"/>
        <v>0.84415277777777797</v>
      </c>
      <c r="L569" s="65">
        <f t="shared" si="242"/>
        <v>0.1827944444444447</v>
      </c>
      <c r="M569" s="18">
        <f t="shared" si="243"/>
        <v>0.11570777777777796</v>
      </c>
      <c r="N569" s="21"/>
      <c r="O569" s="36">
        <f t="shared" si="245"/>
        <v>0.68772170016200584</v>
      </c>
      <c r="P569" s="36">
        <f t="shared" si="237"/>
        <v>-1.8</v>
      </c>
      <c r="U569" s="23"/>
      <c r="V569" s="23"/>
      <c r="W569" s="24"/>
      <c r="X569" s="24"/>
      <c r="Y569" s="24"/>
      <c r="Z569" s="27"/>
      <c r="AA569" s="18"/>
      <c r="AI569" s="23"/>
      <c r="AJ569" s="23"/>
      <c r="AK569" s="24"/>
      <c r="AL569" s="24"/>
      <c r="AM569" s="24"/>
      <c r="AN569" s="27"/>
      <c r="AO569" s="18"/>
      <c r="AP569" s="21"/>
    </row>
    <row r="570" spans="1:42" ht="15">
      <c r="A570" s="14">
        <v>1167400</v>
      </c>
      <c r="B570" s="12">
        <f t="shared" si="234"/>
        <v>-1167.4000000000001</v>
      </c>
      <c r="C570" s="12">
        <f t="shared" si="235"/>
        <v>1.7999999999999545</v>
      </c>
      <c r="D570" s="16">
        <v>1.3858999999999999</v>
      </c>
      <c r="G570" s="23">
        <f t="shared" si="246"/>
        <v>-85.893864367031995</v>
      </c>
      <c r="H570" s="23">
        <f t="shared" si="246"/>
        <v>-85.120501890351022</v>
      </c>
      <c r="I570" s="24">
        <f t="shared" si="239"/>
        <v>0.61868000000000001</v>
      </c>
      <c r="J570" s="24">
        <f t="shared" si="240"/>
        <v>0.73132000000000008</v>
      </c>
      <c r="K570" s="24">
        <f t="shared" si="241"/>
        <v>0.79861111111111116</v>
      </c>
      <c r="L570" s="65">
        <f t="shared" si="242"/>
        <v>6.7291111111111079E-2</v>
      </c>
      <c r="M570" s="18">
        <f t="shared" si="243"/>
        <v>0.17993111111111115</v>
      </c>
      <c r="N570" s="21"/>
      <c r="O570" s="36">
        <f t="shared" si="245"/>
        <v>0.99347275099740595</v>
      </c>
      <c r="P570" s="36">
        <f t="shared" si="237"/>
        <v>-1.8</v>
      </c>
      <c r="U570" s="23"/>
      <c r="V570" s="23"/>
      <c r="W570" s="24"/>
      <c r="X570" s="24"/>
      <c r="Y570" s="24"/>
      <c r="Z570" s="27"/>
      <c r="AA570" s="18"/>
      <c r="AI570" s="23"/>
      <c r="AJ570" s="23"/>
      <c r="AK570" s="24"/>
      <c r="AL570" s="24"/>
      <c r="AM570" s="24"/>
      <c r="AN570" s="27"/>
      <c r="AO570" s="18"/>
      <c r="AP570" s="21"/>
    </row>
    <row r="571" spans="1:42" ht="15">
      <c r="A571" s="14">
        <v>1165700</v>
      </c>
      <c r="B571" s="12">
        <f t="shared" si="234"/>
        <v>-1165.7</v>
      </c>
      <c r="C571" s="12">
        <f t="shared" si="235"/>
        <v>1.7000000000000455</v>
      </c>
      <c r="D571" s="16">
        <v>1.3652</v>
      </c>
      <c r="G571" s="23">
        <f t="shared" si="246"/>
        <v>-84.34713941366995</v>
      </c>
      <c r="H571" s="23">
        <f t="shared" si="246"/>
        <v>-83.573776936988978</v>
      </c>
      <c r="I571" s="24">
        <f t="shared" si="239"/>
        <v>0.846835</v>
      </c>
      <c r="J571" s="24">
        <f t="shared" si="240"/>
        <v>0.73393833333333325</v>
      </c>
      <c r="K571" s="24">
        <f t="shared" si="241"/>
        <v>0.73840166666666673</v>
      </c>
      <c r="L571" s="65">
        <f t="shared" si="242"/>
        <v>4.4633333333334857E-3</v>
      </c>
      <c r="M571" s="18">
        <f t="shared" si="243"/>
        <v>-0.10843333333333327</v>
      </c>
      <c r="N571" s="21"/>
      <c r="O571" s="36">
        <f t="shared" si="245"/>
        <v>0.83436686042136399</v>
      </c>
      <c r="P571" s="36">
        <f t="shared" si="237"/>
        <v>-1.8</v>
      </c>
      <c r="U571" s="23"/>
      <c r="V571" s="23"/>
      <c r="W571" s="24"/>
      <c r="X571" s="24"/>
      <c r="Y571" s="24"/>
      <c r="Z571" s="27"/>
      <c r="AA571" s="18"/>
      <c r="AI571" s="23"/>
      <c r="AJ571" s="23"/>
      <c r="AK571" s="24"/>
      <c r="AL571" s="24"/>
      <c r="AM571" s="24"/>
      <c r="AN571" s="27"/>
      <c r="AO571" s="18"/>
      <c r="AP571" s="21"/>
    </row>
    <row r="572" spans="1:42" ht="15">
      <c r="A572" s="14">
        <v>1163900</v>
      </c>
      <c r="B572" s="12">
        <f t="shared" si="234"/>
        <v>-1163.9000000000001</v>
      </c>
      <c r="C572" s="12">
        <f t="shared" si="235"/>
        <v>1.7999999999999545</v>
      </c>
      <c r="D572" s="16">
        <v>1.0828</v>
      </c>
      <c r="G572" s="23">
        <f t="shared" si="246"/>
        <v>-82.800414460307906</v>
      </c>
      <c r="H572" s="23">
        <f t="shared" si="246"/>
        <v>-82.027051983626933</v>
      </c>
      <c r="I572" s="24">
        <f t="shared" si="239"/>
        <v>0.73629999999999995</v>
      </c>
      <c r="J572" s="24">
        <f t="shared" si="240"/>
        <v>0.7632133333333333</v>
      </c>
      <c r="K572" s="24">
        <f t="shared" si="241"/>
        <v>0.69517166666666652</v>
      </c>
      <c r="L572" s="65">
        <f t="shared" si="242"/>
        <v>-6.8041666666666778E-2</v>
      </c>
      <c r="M572" s="18">
        <f t="shared" si="243"/>
        <v>-4.1128333333333433E-2</v>
      </c>
      <c r="N572" s="21"/>
      <c r="O572" s="36">
        <f t="shared" si="245"/>
        <v>0.2848514428994226</v>
      </c>
      <c r="P572" s="36">
        <f t="shared" si="237"/>
        <v>-1.8</v>
      </c>
      <c r="U572" s="23"/>
      <c r="V572" s="23"/>
      <c r="W572" s="24"/>
      <c r="X572" s="24"/>
      <c r="Y572" s="24"/>
      <c r="Z572" s="27"/>
      <c r="AA572" s="18"/>
      <c r="AI572" s="23"/>
      <c r="AJ572" s="23"/>
      <c r="AK572" s="24"/>
      <c r="AL572" s="24"/>
      <c r="AM572" s="24"/>
      <c r="AN572" s="27"/>
      <c r="AO572" s="18"/>
      <c r="AP572" s="21"/>
    </row>
    <row r="573" spans="1:42" ht="15">
      <c r="A573" s="14">
        <v>1162200</v>
      </c>
      <c r="B573" s="12">
        <f t="shared" si="234"/>
        <v>-1162.2</v>
      </c>
      <c r="C573" s="12">
        <f t="shared" si="235"/>
        <v>1.7000000000000455</v>
      </c>
      <c r="D573" s="16">
        <v>1.3855999999999999</v>
      </c>
      <c r="G573" s="23">
        <f t="shared" si="246"/>
        <v>-81.253689506945861</v>
      </c>
      <c r="H573" s="23">
        <f t="shared" si="246"/>
        <v>-80.480327030264888</v>
      </c>
      <c r="I573" s="24">
        <f t="shared" si="239"/>
        <v>0.70650499999999994</v>
      </c>
      <c r="J573" s="24">
        <f t="shared" si="240"/>
        <v>0.66874666666666671</v>
      </c>
      <c r="K573" s="24">
        <f t="shared" si="241"/>
        <v>0.76286055555555554</v>
      </c>
      <c r="L573" s="65">
        <f t="shared" si="242"/>
        <v>9.411388888888883E-2</v>
      </c>
      <c r="M573" s="18">
        <f t="shared" si="243"/>
        <v>5.6355555555555603E-2</v>
      </c>
      <c r="N573" s="21"/>
      <c r="O573" s="36">
        <f t="shared" si="245"/>
        <v>-0.39794913052631259</v>
      </c>
      <c r="P573" s="36">
        <f t="shared" si="237"/>
        <v>-1.8</v>
      </c>
      <c r="U573" s="23"/>
      <c r="V573" s="23"/>
      <c r="W573" s="24"/>
      <c r="X573" s="24"/>
      <c r="Y573" s="24"/>
      <c r="Z573" s="27"/>
      <c r="AA573" s="18"/>
      <c r="AI573" s="23"/>
      <c r="AJ573" s="23"/>
      <c r="AK573" s="24"/>
      <c r="AL573" s="24"/>
      <c r="AM573" s="24"/>
      <c r="AN573" s="27"/>
      <c r="AO573" s="18"/>
      <c r="AP573" s="21"/>
    </row>
    <row r="574" spans="1:42" ht="15">
      <c r="A574" s="14">
        <v>1160500</v>
      </c>
      <c r="B574" s="12">
        <f t="shared" si="234"/>
        <v>-1160.5</v>
      </c>
      <c r="C574" s="12">
        <f t="shared" si="235"/>
        <v>1.7000000000000455</v>
      </c>
      <c r="D574" s="16">
        <v>1.4474</v>
      </c>
      <c r="G574" s="23">
        <f t="shared" si="246"/>
        <v>-79.706964553583816</v>
      </c>
      <c r="H574" s="23">
        <f t="shared" si="246"/>
        <v>-78.933602076902844</v>
      </c>
      <c r="I574" s="24">
        <f t="shared" si="239"/>
        <v>0.56343499999999991</v>
      </c>
      <c r="J574" s="24">
        <f t="shared" si="240"/>
        <v>0.64898499999999992</v>
      </c>
      <c r="K574" s="24">
        <f t="shared" si="241"/>
        <v>0.79638888888888881</v>
      </c>
      <c r="L574" s="65">
        <f t="shared" si="242"/>
        <v>0.14740388888888889</v>
      </c>
      <c r="M574" s="18">
        <f t="shared" si="243"/>
        <v>0.2329538888888889</v>
      </c>
      <c r="N574" s="21"/>
      <c r="O574" s="36">
        <f t="shared" si="245"/>
        <v>-0.89454488306684421</v>
      </c>
      <c r="P574" s="36">
        <f t="shared" si="237"/>
        <v>-1.8</v>
      </c>
      <c r="U574" s="23"/>
      <c r="V574" s="23"/>
      <c r="W574" s="24"/>
      <c r="X574" s="24"/>
      <c r="Y574" s="24"/>
      <c r="Z574" s="27"/>
      <c r="AA574" s="18"/>
      <c r="AI574" s="23"/>
      <c r="AJ574" s="23"/>
      <c r="AK574" s="24"/>
      <c r="AL574" s="24"/>
      <c r="AM574" s="24"/>
      <c r="AN574" s="27"/>
      <c r="AO574" s="18"/>
      <c r="AP574" s="21"/>
    </row>
    <row r="575" spans="1:42" ht="15">
      <c r="A575" s="14">
        <v>1158700</v>
      </c>
      <c r="B575" s="12">
        <f t="shared" si="234"/>
        <v>-1158.7</v>
      </c>
      <c r="C575" s="12">
        <f t="shared" si="235"/>
        <v>1.7999999999999545</v>
      </c>
      <c r="D575" s="16">
        <v>1.1874</v>
      </c>
      <c r="G575" s="23">
        <f t="shared" si="246"/>
        <v>-78.160239600221772</v>
      </c>
      <c r="H575" s="23">
        <f t="shared" si="246"/>
        <v>-77.386877123540799</v>
      </c>
      <c r="I575" s="24">
        <f t="shared" si="239"/>
        <v>0.67701499999999992</v>
      </c>
      <c r="J575" s="24">
        <f t="shared" si="240"/>
        <v>0.66094333333333333</v>
      </c>
      <c r="K575" s="24">
        <f t="shared" si="241"/>
        <v>0.84834111111111099</v>
      </c>
      <c r="L575" s="65">
        <f t="shared" si="242"/>
        <v>0.18739777777777766</v>
      </c>
      <c r="M575" s="18">
        <f t="shared" si="243"/>
        <v>0.17132611111111107</v>
      </c>
      <c r="N575" s="21"/>
      <c r="O575" s="36">
        <f t="shared" si="245"/>
        <v>-0.97257314306143239</v>
      </c>
      <c r="P575" s="36">
        <f t="shared" si="237"/>
        <v>-1.8</v>
      </c>
      <c r="U575" s="23"/>
      <c r="V575" s="23"/>
      <c r="W575" s="24"/>
      <c r="X575" s="24"/>
      <c r="Y575" s="24"/>
      <c r="Z575" s="27"/>
      <c r="AA575" s="18"/>
      <c r="AI575" s="23"/>
      <c r="AJ575" s="23"/>
      <c r="AK575" s="24"/>
      <c r="AL575" s="24"/>
      <c r="AM575" s="24"/>
      <c r="AN575" s="27"/>
      <c r="AO575" s="18"/>
      <c r="AP575" s="21"/>
    </row>
    <row r="576" spans="1:42" ht="15">
      <c r="A576" s="14">
        <v>1157000</v>
      </c>
      <c r="B576" s="12">
        <f t="shared" si="234"/>
        <v>-1157</v>
      </c>
      <c r="C576" s="12">
        <f t="shared" si="235"/>
        <v>1.7000000000000455</v>
      </c>
      <c r="D576" s="16">
        <v>1.2391000000000001</v>
      </c>
      <c r="G576" s="23">
        <f t="shared" si="246"/>
        <v>-76.613514646859727</v>
      </c>
      <c r="H576" s="23">
        <f t="shared" si="246"/>
        <v>-75.840152170178754</v>
      </c>
      <c r="I576" s="24">
        <f t="shared" si="239"/>
        <v>0.74238000000000004</v>
      </c>
      <c r="J576" s="24">
        <f t="shared" si="240"/>
        <v>0.88851499999999994</v>
      </c>
      <c r="K576" s="24">
        <f t="shared" si="241"/>
        <v>0.8363477777777778</v>
      </c>
      <c r="L576" s="65">
        <f t="shared" si="242"/>
        <v>-5.2167222222222143E-2</v>
      </c>
      <c r="M576" s="18">
        <f t="shared" si="243"/>
        <v>9.3967777777777761E-2</v>
      </c>
      <c r="N576" s="21"/>
      <c r="O576" s="36">
        <f t="shared" si="245"/>
        <v>-0.59552362047109508</v>
      </c>
      <c r="P576" s="36">
        <f t="shared" si="237"/>
        <v>-1.8</v>
      </c>
      <c r="U576" s="23"/>
      <c r="V576" s="23"/>
      <c r="W576" s="24"/>
      <c r="X576" s="24"/>
      <c r="Y576" s="24"/>
      <c r="Z576" s="27"/>
      <c r="AA576" s="18"/>
      <c r="AI576" s="23"/>
      <c r="AJ576" s="23"/>
      <c r="AK576" s="24"/>
      <c r="AL576" s="24"/>
      <c r="AM576" s="24"/>
      <c r="AN576" s="27"/>
      <c r="AO576" s="18"/>
      <c r="AP576" s="21"/>
    </row>
    <row r="577" spans="1:42" ht="15">
      <c r="A577" s="14">
        <v>1155200</v>
      </c>
      <c r="B577" s="12">
        <f t="shared" si="234"/>
        <v>-1155.2</v>
      </c>
      <c r="C577" s="12">
        <f t="shared" si="235"/>
        <v>1.7999999999999545</v>
      </c>
      <c r="D577" s="16">
        <v>0.61565999999999999</v>
      </c>
      <c r="G577" s="23">
        <f t="shared" si="246"/>
        <v>-75.066789693497682</v>
      </c>
      <c r="H577" s="23">
        <f t="shared" si="246"/>
        <v>-74.29342721681671</v>
      </c>
      <c r="I577" s="24">
        <f t="shared" si="239"/>
        <v>1.2461500000000001</v>
      </c>
      <c r="J577" s="24">
        <f t="shared" si="240"/>
        <v>1.0062433333333334</v>
      </c>
      <c r="K577" s="24">
        <f t="shared" si="241"/>
        <v>0.88215055555555566</v>
      </c>
      <c r="L577" s="65">
        <f t="shared" si="242"/>
        <v>-0.12409277777777772</v>
      </c>
      <c r="M577" s="18">
        <f t="shared" si="243"/>
        <v>-0.36399944444444443</v>
      </c>
      <c r="N577" s="21"/>
      <c r="O577" s="36">
        <f t="shared" si="245"/>
        <v>6.0178022645483553E-2</v>
      </c>
      <c r="P577" s="36">
        <f t="shared" si="237"/>
        <v>-1.8</v>
      </c>
      <c r="U577" s="23"/>
      <c r="V577" s="23"/>
      <c r="W577" s="24"/>
      <c r="X577" s="24"/>
      <c r="Y577" s="24"/>
      <c r="Z577" s="27"/>
      <c r="AA577" s="18"/>
      <c r="AI577" s="23"/>
      <c r="AJ577" s="23"/>
      <c r="AK577" s="24"/>
      <c r="AL577" s="24"/>
      <c r="AM577" s="24"/>
      <c r="AN577" s="27"/>
      <c r="AO577" s="18"/>
      <c r="AP577" s="21"/>
    </row>
    <row r="578" spans="1:42" ht="15">
      <c r="A578" s="14">
        <v>1153400</v>
      </c>
      <c r="B578" s="12">
        <f t="shared" si="234"/>
        <v>-1153.4000000000001</v>
      </c>
      <c r="C578" s="12">
        <f t="shared" si="235"/>
        <v>1.7999999999999545</v>
      </c>
      <c r="D578" s="16">
        <v>0.85529999999999995</v>
      </c>
      <c r="G578" s="23">
        <f t="shared" si="246"/>
        <v>-73.520064740135638</v>
      </c>
      <c r="H578" s="23">
        <f t="shared" si="246"/>
        <v>-72.746702263454665</v>
      </c>
      <c r="I578" s="24">
        <f t="shared" si="239"/>
        <v>1.0302</v>
      </c>
      <c r="J578" s="24">
        <f t="shared" si="240"/>
        <v>1.1208666666666667</v>
      </c>
      <c r="K578" s="24">
        <f t="shared" si="241"/>
        <v>0.89662638888888901</v>
      </c>
      <c r="L578" s="65">
        <f t="shared" si="242"/>
        <v>-0.22424027777777766</v>
      </c>
      <c r="M578" s="18">
        <f t="shared" si="243"/>
        <v>-0.13357361111111099</v>
      </c>
      <c r="N578" s="21"/>
      <c r="O578" s="36">
        <f t="shared" si="245"/>
        <v>0.68772170016201084</v>
      </c>
      <c r="P578" s="36">
        <f t="shared" si="237"/>
        <v>-1.8</v>
      </c>
      <c r="U578" s="23"/>
      <c r="V578" s="23"/>
      <c r="W578" s="24"/>
      <c r="X578" s="24"/>
      <c r="Y578" s="24"/>
      <c r="Z578" s="27"/>
      <c r="AA578" s="18"/>
      <c r="AI578" s="23"/>
      <c r="AJ578" s="23"/>
      <c r="AK578" s="24"/>
      <c r="AL578" s="24"/>
      <c r="AM578" s="24"/>
      <c r="AN578" s="27"/>
      <c r="AO578" s="18"/>
      <c r="AP578" s="21"/>
    </row>
    <row r="579" spans="1:42" ht="15">
      <c r="A579" s="14">
        <v>1151700</v>
      </c>
      <c r="B579" s="12">
        <f t="shared" ref="B579:B642" si="247">-A579/1000</f>
        <v>-1151.7</v>
      </c>
      <c r="C579" s="12">
        <f t="shared" si="235"/>
        <v>1.7000000000000455</v>
      </c>
      <c r="D579" s="16">
        <v>1.1988000000000001</v>
      </c>
      <c r="G579" s="23">
        <f t="shared" si="246"/>
        <v>-71.973339786773593</v>
      </c>
      <c r="H579" s="23">
        <f t="shared" si="246"/>
        <v>-71.199977310092621</v>
      </c>
      <c r="I579" s="24">
        <f t="shared" si="239"/>
        <v>1.0862500000000002</v>
      </c>
      <c r="J579" s="24">
        <f t="shared" si="240"/>
        <v>0.95178166666666675</v>
      </c>
      <c r="K579" s="24">
        <f t="shared" si="241"/>
        <v>0.92818827777777768</v>
      </c>
      <c r="L579" s="65">
        <f t="shared" si="242"/>
        <v>-2.3593388888889066E-2</v>
      </c>
      <c r="M579" s="18">
        <f t="shared" si="243"/>
        <v>-0.15806172222222248</v>
      </c>
      <c r="N579" s="21"/>
      <c r="O579" s="36">
        <f t="shared" si="245"/>
        <v>0.99347275099740595</v>
      </c>
      <c r="P579" s="36">
        <f t="shared" si="237"/>
        <v>-1.8</v>
      </c>
      <c r="U579" s="23"/>
      <c r="V579" s="23"/>
      <c r="W579" s="24"/>
      <c r="X579" s="24"/>
      <c r="Y579" s="24"/>
      <c r="Z579" s="27"/>
      <c r="AA579" s="18"/>
      <c r="AI579" s="23"/>
      <c r="AJ579" s="23"/>
      <c r="AK579" s="24"/>
      <c r="AL579" s="24"/>
      <c r="AM579" s="24"/>
      <c r="AN579" s="27"/>
      <c r="AO579" s="18"/>
      <c r="AP579" s="21"/>
    </row>
    <row r="580" spans="1:42" ht="15">
      <c r="A580" s="14">
        <v>1149900</v>
      </c>
      <c r="B580" s="12">
        <f t="shared" si="247"/>
        <v>-1149.9000000000001</v>
      </c>
      <c r="C580" s="12">
        <f t="shared" ref="C580:C643" si="248">B580-B579</f>
        <v>1.7999999999999545</v>
      </c>
      <c r="D580" s="16">
        <v>0.92027000000000003</v>
      </c>
      <c r="G580" s="23">
        <f t="shared" ref="G580:H595" si="249">G579 + 1.54672495336205</f>
        <v>-70.426614833411548</v>
      </c>
      <c r="H580" s="23">
        <f t="shared" si="249"/>
        <v>-69.653252356730576</v>
      </c>
      <c r="I580" s="24">
        <f t="shared" si="239"/>
        <v>0.73889499999999997</v>
      </c>
      <c r="J580" s="24">
        <f t="shared" si="240"/>
        <v>0.99122333333333346</v>
      </c>
      <c r="K580" s="24">
        <f t="shared" si="241"/>
        <v>0.93809994444444456</v>
      </c>
      <c r="L580" s="65">
        <f t="shared" si="242"/>
        <v>-5.3123388888888901E-2</v>
      </c>
      <c r="M580" s="18">
        <f t="shared" si="243"/>
        <v>0.19920494444444459</v>
      </c>
      <c r="N580" s="21"/>
      <c r="O580" s="36">
        <f t="shared" si="245"/>
        <v>0.8343668604213641</v>
      </c>
      <c r="P580" s="36">
        <f t="shared" ref="P580:P634" si="250">P579</f>
        <v>-1.8</v>
      </c>
      <c r="U580" s="23"/>
      <c r="V580" s="23"/>
      <c r="W580" s="24"/>
      <c r="X580" s="24"/>
      <c r="Y580" s="24"/>
      <c r="Z580" s="27"/>
      <c r="AA580" s="18"/>
      <c r="AI580" s="23"/>
      <c r="AJ580" s="23"/>
      <c r="AK580" s="24"/>
      <c r="AL580" s="24"/>
      <c r="AM580" s="24"/>
      <c r="AN580" s="27"/>
      <c r="AO580" s="18"/>
      <c r="AP580" s="21"/>
    </row>
    <row r="581" spans="1:42" ht="15">
      <c r="A581" s="14">
        <v>1148200</v>
      </c>
      <c r="B581" s="12">
        <f t="shared" si="247"/>
        <v>-1148.2</v>
      </c>
      <c r="C581" s="12">
        <f t="shared" si="248"/>
        <v>1.7000000000000455</v>
      </c>
      <c r="D581" s="16">
        <v>0.78690000000000004</v>
      </c>
      <c r="G581" s="23">
        <f t="shared" si="249"/>
        <v>-68.879889880049504</v>
      </c>
      <c r="H581" s="23">
        <f t="shared" si="249"/>
        <v>-68.106527403368531</v>
      </c>
      <c r="I581" s="24">
        <f t="shared" si="239"/>
        <v>1.148525</v>
      </c>
      <c r="J581" s="24">
        <f t="shared" si="240"/>
        <v>0.90806916666666682</v>
      </c>
      <c r="K581" s="24">
        <f t="shared" si="241"/>
        <v>0.95023061111111096</v>
      </c>
      <c r="L581" s="65">
        <f t="shared" si="242"/>
        <v>4.2161444444444141E-2</v>
      </c>
      <c r="M581" s="18">
        <f t="shared" si="243"/>
        <v>-0.19829438888888906</v>
      </c>
      <c r="N581" s="21"/>
      <c r="O581" s="36">
        <f t="shared" si="245"/>
        <v>0.28485144289942282</v>
      </c>
      <c r="P581" s="36">
        <f t="shared" si="250"/>
        <v>-1.8</v>
      </c>
      <c r="U581" s="23"/>
      <c r="V581" s="23"/>
      <c r="W581" s="24"/>
      <c r="X581" s="24"/>
      <c r="Y581" s="24"/>
      <c r="Z581" s="27"/>
      <c r="AA581" s="18"/>
      <c r="AI581" s="23"/>
      <c r="AJ581" s="23"/>
      <c r="AK581" s="24"/>
      <c r="AL581" s="24"/>
      <c r="AM581" s="24"/>
      <c r="AN581" s="27"/>
      <c r="AO581" s="18"/>
      <c r="AP581" s="21"/>
    </row>
    <row r="582" spans="1:42" ht="15">
      <c r="A582" s="14">
        <v>1146400</v>
      </c>
      <c r="B582" s="12">
        <f t="shared" si="247"/>
        <v>-1146.4000000000001</v>
      </c>
      <c r="C582" s="12">
        <f t="shared" si="248"/>
        <v>1.7999999999999545</v>
      </c>
      <c r="D582" s="16">
        <v>0.62605999999999995</v>
      </c>
      <c r="G582" s="23">
        <f t="shared" si="249"/>
        <v>-67.333164926687459</v>
      </c>
      <c r="H582" s="23">
        <f t="shared" si="249"/>
        <v>-66.559802450006487</v>
      </c>
      <c r="I582" s="24">
        <f t="shared" si="239"/>
        <v>0.83678750000000002</v>
      </c>
      <c r="J582" s="24">
        <f t="shared" si="240"/>
        <v>0.94426816666666669</v>
      </c>
      <c r="K582" s="24">
        <f t="shared" si="241"/>
        <v>0.89936794444444446</v>
      </c>
      <c r="L582" s="65">
        <f t="shared" si="242"/>
        <v>-4.490022222222223E-2</v>
      </c>
      <c r="M582" s="18">
        <f t="shared" si="243"/>
        <v>6.2580444444444439E-2</v>
      </c>
      <c r="N582" s="21"/>
      <c r="O582" s="36">
        <f t="shared" si="245"/>
        <v>-0.39794913052631559</v>
      </c>
      <c r="P582" s="36">
        <f t="shared" si="250"/>
        <v>-1.8</v>
      </c>
      <c r="U582" s="23"/>
      <c r="V582" s="23"/>
      <c r="W582" s="24"/>
      <c r="X582" s="24"/>
      <c r="Y582" s="24"/>
      <c r="Z582" s="27"/>
      <c r="AA582" s="18"/>
      <c r="AI582" s="23"/>
      <c r="AJ582" s="23"/>
      <c r="AK582" s="24"/>
      <c r="AL582" s="24"/>
      <c r="AM582" s="24"/>
      <c r="AN582" s="27"/>
      <c r="AO582" s="18"/>
      <c r="AP582" s="21"/>
    </row>
    <row r="583" spans="1:42" ht="15">
      <c r="A583" s="14">
        <v>1144700</v>
      </c>
      <c r="B583" s="12">
        <f t="shared" si="247"/>
        <v>-1144.7</v>
      </c>
      <c r="C583" s="12">
        <f t="shared" si="248"/>
        <v>1.7000000000000455</v>
      </c>
      <c r="D583" s="16">
        <v>0.37339</v>
      </c>
      <c r="G583" s="23">
        <f t="shared" si="249"/>
        <v>-65.786439973325415</v>
      </c>
      <c r="H583" s="23">
        <f t="shared" si="249"/>
        <v>-65.013077496644442</v>
      </c>
      <c r="I583" s="24">
        <f t="shared" si="239"/>
        <v>0.84749199999999991</v>
      </c>
      <c r="J583" s="24">
        <f t="shared" si="240"/>
        <v>0.81683316666666661</v>
      </c>
      <c r="K583" s="24">
        <f t="shared" si="241"/>
        <v>0.88927061111111116</v>
      </c>
      <c r="L583" s="65">
        <f t="shared" si="242"/>
        <v>7.2437444444444554E-2</v>
      </c>
      <c r="M583" s="18">
        <f t="shared" si="243"/>
        <v>4.1778611111111252E-2</v>
      </c>
      <c r="N583" s="21"/>
      <c r="O583" s="36">
        <f t="shared" si="245"/>
        <v>-0.89454488306684576</v>
      </c>
      <c r="P583" s="36">
        <f t="shared" si="250"/>
        <v>-1.8</v>
      </c>
      <c r="U583" s="23"/>
      <c r="V583" s="23"/>
      <c r="W583" s="24"/>
      <c r="X583" s="24"/>
      <c r="Y583" s="24"/>
      <c r="Z583" s="27"/>
      <c r="AA583" s="18"/>
      <c r="AI583" s="23"/>
      <c r="AJ583" s="23"/>
      <c r="AK583" s="24"/>
      <c r="AL583" s="24"/>
      <c r="AM583" s="24"/>
      <c r="AN583" s="27"/>
      <c r="AO583" s="18"/>
      <c r="AP583" s="21"/>
    </row>
    <row r="584" spans="1:42" ht="15">
      <c r="A584" s="14">
        <v>1142900</v>
      </c>
      <c r="B584" s="12">
        <f t="shared" si="247"/>
        <v>-1142.9000000000001</v>
      </c>
      <c r="C584" s="12">
        <f t="shared" si="248"/>
        <v>1.7999999999999545</v>
      </c>
      <c r="D584" s="16">
        <v>0.63099000000000005</v>
      </c>
      <c r="G584" s="23">
        <f t="shared" si="249"/>
        <v>-64.23971501996337</v>
      </c>
      <c r="H584" s="23">
        <f t="shared" si="249"/>
        <v>-63.46635254328239</v>
      </c>
      <c r="I584" s="24">
        <f t="shared" si="239"/>
        <v>0.7662199999999999</v>
      </c>
      <c r="J584" s="24">
        <f t="shared" si="240"/>
        <v>0.82175600000000004</v>
      </c>
      <c r="K584" s="24">
        <f t="shared" si="241"/>
        <v>0.89554572222222228</v>
      </c>
      <c r="L584" s="65">
        <f t="shared" si="242"/>
        <v>7.3789722222222243E-2</v>
      </c>
      <c r="M584" s="18">
        <f t="shared" si="243"/>
        <v>0.12932572222222238</v>
      </c>
      <c r="N584" s="21"/>
      <c r="O584" s="36">
        <f t="shared" si="245"/>
        <v>-0.97257314306143172</v>
      </c>
      <c r="P584" s="36">
        <f t="shared" si="250"/>
        <v>-1.8</v>
      </c>
      <c r="U584" s="23"/>
      <c r="V584" s="23"/>
      <c r="W584" s="24"/>
      <c r="X584" s="24"/>
      <c r="Y584" s="24"/>
      <c r="Z584" s="27"/>
      <c r="AA584" s="18"/>
      <c r="AI584" s="23"/>
      <c r="AJ584" s="23"/>
      <c r="AK584" s="24"/>
      <c r="AL584" s="24"/>
      <c r="AM584" s="24"/>
      <c r="AN584" s="27"/>
      <c r="AO584" s="18"/>
      <c r="AP584" s="21"/>
    </row>
    <row r="585" spans="1:42" ht="15">
      <c r="A585" s="14">
        <v>1141200</v>
      </c>
      <c r="B585" s="12">
        <f t="shared" si="247"/>
        <v>-1141.2</v>
      </c>
      <c r="C585" s="12">
        <f t="shared" si="248"/>
        <v>1.7000000000000455</v>
      </c>
      <c r="D585" s="16">
        <v>0.81672</v>
      </c>
      <c r="G585" s="23">
        <f t="shared" si="249"/>
        <v>-62.692990066601318</v>
      </c>
      <c r="H585" s="23">
        <f t="shared" si="249"/>
        <v>-61.919627589920339</v>
      </c>
      <c r="I585" s="24">
        <f t="shared" si="239"/>
        <v>0.85155600000000009</v>
      </c>
      <c r="J585" s="24">
        <f t="shared" si="240"/>
        <v>0.80205400000000004</v>
      </c>
      <c r="K585" s="24">
        <f t="shared" si="241"/>
        <v>0.91271794444444454</v>
      </c>
      <c r="L585" s="65">
        <f t="shared" si="242"/>
        <v>0.1106639444444445</v>
      </c>
      <c r="M585" s="18">
        <f t="shared" si="243"/>
        <v>6.1161944444444449E-2</v>
      </c>
      <c r="N585" s="21"/>
      <c r="O585" s="36">
        <f t="shared" si="245"/>
        <v>-0.59552362047108676</v>
      </c>
      <c r="P585" s="36">
        <f t="shared" si="250"/>
        <v>-1.8</v>
      </c>
      <c r="U585" s="23"/>
      <c r="V585" s="23"/>
      <c r="W585" s="24"/>
      <c r="X585" s="24"/>
      <c r="Y585" s="24"/>
      <c r="Z585" s="27"/>
      <c r="AA585" s="18"/>
      <c r="AI585" s="23"/>
      <c r="AJ585" s="23"/>
      <c r="AK585" s="24"/>
      <c r="AL585" s="24"/>
      <c r="AM585" s="24"/>
      <c r="AN585" s="27"/>
      <c r="AO585" s="18"/>
      <c r="AP585" s="21"/>
    </row>
    <row r="586" spans="1:42" ht="15">
      <c r="A586" s="14">
        <v>1139400</v>
      </c>
      <c r="B586" s="12">
        <f t="shared" si="247"/>
        <v>-1139.4000000000001</v>
      </c>
      <c r="C586" s="12">
        <f t="shared" si="248"/>
        <v>1.7999999999999545</v>
      </c>
      <c r="D586" s="16">
        <v>0.78408999999999995</v>
      </c>
      <c r="G586" s="23">
        <f t="shared" si="249"/>
        <v>-61.146265113239266</v>
      </c>
      <c r="H586" s="23">
        <f t="shared" si="249"/>
        <v>-60.372902636558287</v>
      </c>
      <c r="I586" s="24">
        <f t="shared" si="239"/>
        <v>0.78838600000000003</v>
      </c>
      <c r="J586" s="24">
        <f t="shared" si="240"/>
        <v>0.8597553333333332</v>
      </c>
      <c r="K586" s="24">
        <f t="shared" si="241"/>
        <v>0.88913683333333315</v>
      </c>
      <c r="L586" s="65">
        <f t="shared" si="242"/>
        <v>2.9381499999999949E-2</v>
      </c>
      <c r="M586" s="18">
        <f t="shared" si="243"/>
        <v>0.10075083333333312</v>
      </c>
      <c r="N586" s="21"/>
      <c r="O586" s="36">
        <f t="shared" si="245"/>
        <v>6.0178022645490402E-2</v>
      </c>
      <c r="P586" s="36">
        <f t="shared" si="250"/>
        <v>-1.8</v>
      </c>
      <c r="U586" s="23"/>
      <c r="V586" s="23"/>
      <c r="W586" s="24"/>
      <c r="X586" s="24"/>
      <c r="Y586" s="24"/>
      <c r="Z586" s="27"/>
      <c r="AA586" s="18"/>
      <c r="AI586" s="23"/>
      <c r="AJ586" s="23"/>
      <c r="AK586" s="24"/>
      <c r="AL586" s="24"/>
      <c r="AM586" s="24"/>
      <c r="AN586" s="27"/>
      <c r="AO586" s="18"/>
      <c r="AP586" s="21"/>
    </row>
    <row r="587" spans="1:42" ht="15">
      <c r="A587" s="14">
        <v>1137700</v>
      </c>
      <c r="B587" s="12">
        <f t="shared" si="247"/>
        <v>-1137.7</v>
      </c>
      <c r="C587" s="12">
        <f t="shared" si="248"/>
        <v>1.7000000000000455</v>
      </c>
      <c r="D587" s="16">
        <v>0.91298999999999997</v>
      </c>
      <c r="G587" s="23">
        <f t="shared" si="249"/>
        <v>-59.599540159877215</v>
      </c>
      <c r="H587" s="23">
        <f t="shared" si="249"/>
        <v>-58.826177683196235</v>
      </c>
      <c r="I587" s="24">
        <f t="shared" si="239"/>
        <v>0.93932399999999983</v>
      </c>
      <c r="J587" s="24">
        <f t="shared" si="240"/>
        <v>0.95681199999999988</v>
      </c>
      <c r="K587" s="24">
        <f t="shared" si="241"/>
        <v>0.89882355555555549</v>
      </c>
      <c r="L587" s="65">
        <f t="shared" si="242"/>
        <v>-5.7988444444444398E-2</v>
      </c>
      <c r="M587" s="18">
        <f t="shared" si="243"/>
        <v>-4.0500444444444339E-2</v>
      </c>
      <c r="N587" s="21"/>
      <c r="O587" s="36">
        <f t="shared" si="245"/>
        <v>0.68772170016202094</v>
      </c>
      <c r="P587" s="36">
        <f t="shared" si="250"/>
        <v>-1.8</v>
      </c>
      <c r="U587" s="23"/>
      <c r="V587" s="23"/>
      <c r="W587" s="24"/>
      <c r="X587" s="24"/>
      <c r="Y587" s="24"/>
      <c r="Z587" s="27"/>
      <c r="AA587" s="18"/>
      <c r="AI587" s="23"/>
      <c r="AJ587" s="23"/>
      <c r="AK587" s="24"/>
      <c r="AL587" s="24"/>
      <c r="AM587" s="24"/>
      <c r="AN587" s="27"/>
      <c r="AO587" s="18"/>
      <c r="AP587" s="21"/>
    </row>
    <row r="588" spans="1:42" ht="15">
      <c r="A588" s="14">
        <v>1135900</v>
      </c>
      <c r="B588" s="12">
        <f t="shared" si="247"/>
        <v>-1135.9000000000001</v>
      </c>
      <c r="C588" s="12">
        <f t="shared" si="248"/>
        <v>1.7999999999999545</v>
      </c>
      <c r="D588" s="16">
        <v>0.89907000000000004</v>
      </c>
      <c r="G588" s="23">
        <f t="shared" si="249"/>
        <v>-58.052815206515163</v>
      </c>
      <c r="H588" s="23">
        <f t="shared" si="249"/>
        <v>-57.279452729834183</v>
      </c>
      <c r="I588" s="24">
        <f t="shared" si="239"/>
        <v>1.1427260000000001</v>
      </c>
      <c r="J588" s="24">
        <f t="shared" si="240"/>
        <v>0.99183166666666656</v>
      </c>
      <c r="K588" s="24">
        <f t="shared" si="241"/>
        <v>0.90369800000000011</v>
      </c>
      <c r="L588" s="65">
        <f t="shared" si="242"/>
        <v>-8.8133666666666444E-2</v>
      </c>
      <c r="M588" s="18">
        <f t="shared" si="243"/>
        <v>-0.23902800000000002</v>
      </c>
      <c r="N588" s="21"/>
      <c r="O588" s="36">
        <f t="shared" si="245"/>
        <v>0.99347275099740795</v>
      </c>
      <c r="P588" s="36">
        <f t="shared" si="250"/>
        <v>-1.8</v>
      </c>
      <c r="U588" s="23"/>
      <c r="V588" s="23"/>
      <c r="W588" s="24"/>
      <c r="X588" s="24"/>
      <c r="Y588" s="24"/>
      <c r="Z588" s="27"/>
      <c r="AA588" s="18"/>
      <c r="AI588" s="23"/>
      <c r="AJ588" s="23"/>
      <c r="AK588" s="24"/>
      <c r="AL588" s="24"/>
      <c r="AM588" s="24"/>
      <c r="AN588" s="27"/>
      <c r="AO588" s="18"/>
      <c r="AP588" s="21"/>
    </row>
    <row r="589" spans="1:42" ht="15">
      <c r="A589" s="14">
        <v>1134100</v>
      </c>
      <c r="B589" s="12">
        <f t="shared" si="247"/>
        <v>-1134.0999999999999</v>
      </c>
      <c r="C589" s="12">
        <f t="shared" si="248"/>
        <v>1.8000000000001819</v>
      </c>
      <c r="D589" s="16">
        <v>1.1003000000000001</v>
      </c>
      <c r="G589" s="23">
        <f t="shared" si="249"/>
        <v>-56.506090253153111</v>
      </c>
      <c r="H589" s="23">
        <f t="shared" si="249"/>
        <v>-55.732727776472132</v>
      </c>
      <c r="I589" s="24">
        <f t="shared" si="239"/>
        <v>0.89344500000000004</v>
      </c>
      <c r="J589" s="24">
        <f t="shared" si="240"/>
        <v>0.99082200000000009</v>
      </c>
      <c r="K589" s="24">
        <f t="shared" si="241"/>
        <v>0.89534911111111115</v>
      </c>
      <c r="L589" s="65">
        <f t="shared" si="242"/>
        <v>-9.547288888888894E-2</v>
      </c>
      <c r="M589" s="18">
        <f t="shared" si="243"/>
        <v>1.9041111111111064E-3</v>
      </c>
      <c r="N589" s="21"/>
      <c r="O589" s="36">
        <f t="shared" si="245"/>
        <v>0.83436686042135255</v>
      </c>
      <c r="P589" s="36">
        <f t="shared" si="250"/>
        <v>-1.8</v>
      </c>
      <c r="U589" s="23"/>
      <c r="V589" s="23"/>
      <c r="W589" s="24"/>
      <c r="X589" s="24"/>
      <c r="Y589" s="24"/>
      <c r="Z589" s="27"/>
      <c r="AA589" s="18"/>
      <c r="AI589" s="23"/>
      <c r="AJ589" s="23"/>
      <c r="AK589" s="24"/>
      <c r="AL589" s="24"/>
      <c r="AM589" s="24"/>
      <c r="AN589" s="27"/>
      <c r="AO589" s="18"/>
      <c r="AP589" s="21"/>
    </row>
    <row r="590" spans="1:42" ht="15">
      <c r="A590" s="14">
        <v>1131600</v>
      </c>
      <c r="B590" s="12">
        <f t="shared" si="247"/>
        <v>-1131.5999999999999</v>
      </c>
      <c r="C590" s="12">
        <f t="shared" si="248"/>
        <v>2.5</v>
      </c>
      <c r="D590" s="16">
        <v>0.96531</v>
      </c>
      <c r="G590" s="23">
        <f t="shared" si="249"/>
        <v>-54.95936529979106</v>
      </c>
      <c r="H590" s="23">
        <f t="shared" si="249"/>
        <v>-54.18600282311008</v>
      </c>
      <c r="I590" s="24">
        <f t="shared" si="239"/>
        <v>0.93629499999999988</v>
      </c>
      <c r="J590" s="24">
        <f t="shared" si="240"/>
        <v>0.91790266666666664</v>
      </c>
      <c r="K590" s="24">
        <f t="shared" si="241"/>
        <v>0.8599864444444445</v>
      </c>
      <c r="L590" s="65">
        <f t="shared" si="242"/>
        <v>-5.7916222222222147E-2</v>
      </c>
      <c r="M590" s="18">
        <f t="shared" si="243"/>
        <v>-7.630855555555538E-2</v>
      </c>
      <c r="N590" s="21"/>
      <c r="O590" s="36">
        <f t="shared" si="245"/>
        <v>0.28485144289939923</v>
      </c>
      <c r="P590" s="36">
        <f t="shared" si="250"/>
        <v>-1.8</v>
      </c>
      <c r="U590" s="23"/>
      <c r="V590" s="23"/>
      <c r="W590" s="24"/>
      <c r="X590" s="24"/>
      <c r="Y590" s="24"/>
      <c r="Z590" s="27"/>
      <c r="AA590" s="18"/>
      <c r="AI590" s="23"/>
      <c r="AJ590" s="23"/>
      <c r="AK590" s="24"/>
      <c r="AL590" s="24"/>
      <c r="AM590" s="24"/>
      <c r="AN590" s="27"/>
      <c r="AO590" s="18"/>
      <c r="AP590" s="21"/>
    </row>
    <row r="591" spans="1:42" ht="15">
      <c r="A591" s="14">
        <v>1129100</v>
      </c>
      <c r="B591" s="12">
        <f t="shared" si="247"/>
        <v>-1129.0999999999999</v>
      </c>
      <c r="C591" s="12">
        <f t="shared" si="248"/>
        <v>2.5</v>
      </c>
      <c r="D591" s="16">
        <v>0.99839</v>
      </c>
      <c r="G591" s="23">
        <f t="shared" si="249"/>
        <v>-53.412640346429008</v>
      </c>
      <c r="H591" s="23">
        <f t="shared" si="249"/>
        <v>-52.639277869748028</v>
      </c>
      <c r="I591" s="24">
        <f t="shared" si="239"/>
        <v>0.92396800000000012</v>
      </c>
      <c r="J591" s="24">
        <f t="shared" si="240"/>
        <v>0.91720833333333329</v>
      </c>
      <c r="K591" s="24">
        <f t="shared" si="241"/>
        <v>0.81780333333333333</v>
      </c>
      <c r="L591" s="65">
        <f t="shared" si="242"/>
        <v>-9.9404999999999966E-2</v>
      </c>
      <c r="M591" s="18">
        <f t="shared" si="243"/>
        <v>-0.1061646666666668</v>
      </c>
      <c r="N591" s="21"/>
      <c r="O591" s="36">
        <f t="shared" si="245"/>
        <v>-0.39794913052633818</v>
      </c>
      <c r="P591" s="36">
        <f t="shared" si="250"/>
        <v>-1.8</v>
      </c>
      <c r="U591" s="23"/>
      <c r="V591" s="23"/>
      <c r="W591" s="24"/>
      <c r="X591" s="24"/>
      <c r="Y591" s="24"/>
      <c r="Z591" s="27"/>
      <c r="AA591" s="18"/>
      <c r="AI591" s="23"/>
      <c r="AJ591" s="23"/>
      <c r="AK591" s="24"/>
      <c r="AL591" s="24"/>
      <c r="AM591" s="24"/>
      <c r="AN591" s="27"/>
      <c r="AO591" s="18"/>
      <c r="AP591" s="21"/>
    </row>
    <row r="592" spans="1:42" ht="15">
      <c r="A592" s="14">
        <v>1126500</v>
      </c>
      <c r="B592" s="12">
        <f t="shared" si="247"/>
        <v>-1126.5</v>
      </c>
      <c r="C592" s="12">
        <f t="shared" si="248"/>
        <v>2.5999999999999091</v>
      </c>
      <c r="D592" s="16">
        <v>1.1957</v>
      </c>
      <c r="G592" s="23">
        <f t="shared" si="249"/>
        <v>-51.865915393066956</v>
      </c>
      <c r="H592" s="23">
        <f t="shared" si="249"/>
        <v>-51.092552916385976</v>
      </c>
      <c r="I592" s="24">
        <f t="shared" si="239"/>
        <v>0.89136199999999999</v>
      </c>
      <c r="J592" s="24">
        <f t="shared" si="240"/>
        <v>0.83547000000000005</v>
      </c>
      <c r="K592" s="24">
        <f t="shared" si="241"/>
        <v>0.77058900000000008</v>
      </c>
      <c r="L592" s="65">
        <f t="shared" si="242"/>
        <v>-6.4880999999999966E-2</v>
      </c>
      <c r="M592" s="18">
        <f t="shared" si="243"/>
        <v>-0.12077299999999991</v>
      </c>
      <c r="N592" s="21"/>
      <c r="O592" s="36">
        <f t="shared" si="245"/>
        <v>-0.89454488306685831</v>
      </c>
      <c r="P592" s="36">
        <f t="shared" si="250"/>
        <v>-1.8</v>
      </c>
      <c r="U592" s="23"/>
      <c r="V592" s="23"/>
      <c r="W592" s="24"/>
      <c r="X592" s="24"/>
      <c r="Y592" s="24"/>
      <c r="Z592" s="27"/>
      <c r="AA592" s="18"/>
      <c r="AI592" s="23"/>
      <c r="AJ592" s="23"/>
      <c r="AK592" s="24"/>
      <c r="AL592" s="24"/>
      <c r="AM592" s="24"/>
      <c r="AN592" s="27"/>
      <c r="AO592" s="18"/>
      <c r="AP592" s="21"/>
    </row>
    <row r="593" spans="1:42" ht="15">
      <c r="A593" s="14">
        <v>1123900</v>
      </c>
      <c r="B593" s="12">
        <f t="shared" si="247"/>
        <v>-1123.9000000000001</v>
      </c>
      <c r="C593" s="12">
        <f t="shared" si="248"/>
        <v>2.5999999999999091</v>
      </c>
      <c r="D593" s="16">
        <v>1.2779</v>
      </c>
      <c r="G593" s="23">
        <f t="shared" si="249"/>
        <v>-50.319190439704904</v>
      </c>
      <c r="H593" s="23">
        <f t="shared" si="249"/>
        <v>-49.545827963023925</v>
      </c>
      <c r="I593" s="24">
        <f t="shared" si="239"/>
        <v>0.69108000000000003</v>
      </c>
      <c r="J593" s="24">
        <f t="shared" si="240"/>
        <v>0.70524466666666663</v>
      </c>
      <c r="K593" s="24">
        <f t="shared" si="241"/>
        <v>0.7362967777777778</v>
      </c>
      <c r="L593" s="65">
        <f t="shared" si="242"/>
        <v>3.1052111111111169E-2</v>
      </c>
      <c r="M593" s="18">
        <f t="shared" si="243"/>
        <v>4.5216777777777772E-2</v>
      </c>
      <c r="N593" s="21"/>
      <c r="O593" s="36">
        <f t="shared" si="245"/>
        <v>-0.97257314306142428</v>
      </c>
      <c r="P593" s="36">
        <f t="shared" si="250"/>
        <v>-1.8</v>
      </c>
      <c r="U593" s="23"/>
      <c r="V593" s="23"/>
      <c r="W593" s="24"/>
      <c r="X593" s="24"/>
      <c r="Y593" s="24"/>
      <c r="Z593" s="27"/>
      <c r="AA593" s="18"/>
      <c r="AI593" s="23"/>
      <c r="AJ593" s="23"/>
      <c r="AK593" s="24"/>
      <c r="AL593" s="24"/>
      <c r="AM593" s="24"/>
      <c r="AN593" s="27"/>
      <c r="AO593" s="18"/>
      <c r="AP593" s="21"/>
    </row>
    <row r="594" spans="1:42" ht="15">
      <c r="A594" s="14">
        <v>1121300</v>
      </c>
      <c r="B594" s="12">
        <f t="shared" si="247"/>
        <v>-1121.3</v>
      </c>
      <c r="C594" s="12">
        <f t="shared" si="248"/>
        <v>2.6000000000001364</v>
      </c>
      <c r="D594" s="16">
        <v>0.93269000000000002</v>
      </c>
      <c r="G594" s="23">
        <f t="shared" si="249"/>
        <v>-48.772465486342853</v>
      </c>
      <c r="H594" s="23">
        <f t="shared" si="249"/>
        <v>-47.999103009661873</v>
      </c>
      <c r="I594" s="24">
        <f t="shared" si="239"/>
        <v>0.5332920000000001</v>
      </c>
      <c r="J594" s="24">
        <f t="shared" si="240"/>
        <v>0.54437000000000013</v>
      </c>
      <c r="K594" s="24">
        <f t="shared" si="241"/>
        <v>0.71785688888888877</v>
      </c>
      <c r="L594" s="65">
        <f t="shared" si="242"/>
        <v>0.17348688888888864</v>
      </c>
      <c r="M594" s="18">
        <f t="shared" si="243"/>
        <v>0.18456488888888867</v>
      </c>
      <c r="N594" s="21"/>
      <c r="O594" s="36">
        <f t="shared" si="245"/>
        <v>-0.59552362047106122</v>
      </c>
      <c r="P594" s="36">
        <f t="shared" si="250"/>
        <v>-1.8</v>
      </c>
      <c r="U594" s="23"/>
      <c r="V594" s="23"/>
      <c r="W594" s="24"/>
      <c r="X594" s="24"/>
      <c r="Y594" s="24"/>
      <c r="Z594" s="27"/>
      <c r="AA594" s="18"/>
      <c r="AI594" s="23"/>
      <c r="AJ594" s="23"/>
      <c r="AK594" s="24"/>
      <c r="AL594" s="24"/>
      <c r="AM594" s="24"/>
      <c r="AN594" s="27"/>
      <c r="AO594" s="18"/>
      <c r="AP594" s="21"/>
    </row>
    <row r="595" spans="1:42" ht="15">
      <c r="A595" s="14">
        <v>1118800</v>
      </c>
      <c r="B595" s="12">
        <f t="shared" si="247"/>
        <v>-1118.8</v>
      </c>
      <c r="C595" s="12">
        <f t="shared" si="248"/>
        <v>2.5</v>
      </c>
      <c r="D595" s="16">
        <v>0.51520999999999995</v>
      </c>
      <c r="G595" s="23">
        <f t="shared" si="249"/>
        <v>-47.225740532980801</v>
      </c>
      <c r="H595" s="23">
        <f t="shared" si="249"/>
        <v>-46.452378056299821</v>
      </c>
      <c r="I595" s="24">
        <f t="shared" si="239"/>
        <v>0.40873799999999993</v>
      </c>
      <c r="J595" s="24">
        <f t="shared" si="240"/>
        <v>0.48547500000000005</v>
      </c>
      <c r="K595" s="24">
        <f t="shared" si="241"/>
        <v>0.72519277777777769</v>
      </c>
      <c r="L595" s="65">
        <f t="shared" si="242"/>
        <v>0.23971777777777764</v>
      </c>
      <c r="M595" s="18">
        <f t="shared" si="243"/>
        <v>0.31645477777777775</v>
      </c>
      <c r="N595" s="21"/>
      <c r="O595" s="36">
        <f t="shared" si="245"/>
        <v>6.0178022645522078E-2</v>
      </c>
      <c r="P595" s="36">
        <f t="shared" si="250"/>
        <v>-1.8</v>
      </c>
      <c r="U595" s="23"/>
      <c r="V595" s="23"/>
      <c r="W595" s="24"/>
      <c r="X595" s="24"/>
      <c r="Y595" s="24"/>
      <c r="Z595" s="27"/>
      <c r="AA595" s="18"/>
      <c r="AI595" s="23"/>
      <c r="AJ595" s="23"/>
      <c r="AK595" s="24"/>
      <c r="AL595" s="24"/>
      <c r="AM595" s="24"/>
      <c r="AN595" s="27"/>
      <c r="AO595" s="18"/>
      <c r="AP595" s="21"/>
    </row>
    <row r="596" spans="1:42" ht="15">
      <c r="A596" s="14">
        <v>1116200</v>
      </c>
      <c r="B596" s="12">
        <f t="shared" si="247"/>
        <v>-1116.2</v>
      </c>
      <c r="C596" s="12">
        <f t="shared" si="248"/>
        <v>2.5999999999999091</v>
      </c>
      <c r="D596" s="16">
        <v>1.0038</v>
      </c>
      <c r="G596" s="23">
        <f t="shared" ref="G596:H611" si="251">G595 + 1.54672495336205</f>
        <v>-45.679015579618749</v>
      </c>
      <c r="H596" s="23">
        <f t="shared" si="251"/>
        <v>-44.905653102937769</v>
      </c>
      <c r="I596" s="24">
        <f t="shared" si="239"/>
        <v>0.51439500000000005</v>
      </c>
      <c r="J596" s="24">
        <f t="shared" si="240"/>
        <v>0.58574300000000001</v>
      </c>
      <c r="K596" s="24">
        <f t="shared" si="241"/>
        <v>0.74599922222222226</v>
      </c>
      <c r="L596" s="65">
        <f t="shared" si="242"/>
        <v>0.16025622222222224</v>
      </c>
      <c r="M596" s="18">
        <f t="shared" si="243"/>
        <v>0.23160422222222221</v>
      </c>
      <c r="N596" s="21"/>
      <c r="O596" s="36">
        <f t="shared" si="245"/>
        <v>0.68772170016203882</v>
      </c>
      <c r="P596" s="36">
        <f t="shared" si="250"/>
        <v>-1.8</v>
      </c>
      <c r="U596" s="23"/>
      <c r="V596" s="23"/>
      <c r="W596" s="24"/>
      <c r="X596" s="24"/>
      <c r="Y596" s="24"/>
      <c r="Z596" s="27"/>
      <c r="AA596" s="18"/>
      <c r="AI596" s="23"/>
      <c r="AJ596" s="23"/>
      <c r="AK596" s="24"/>
      <c r="AL596" s="24"/>
      <c r="AM596" s="24"/>
      <c r="AN596" s="27"/>
      <c r="AO596" s="18"/>
      <c r="AP596" s="21"/>
    </row>
    <row r="597" spans="1:42" ht="15">
      <c r="A597" s="14">
        <v>1113700</v>
      </c>
      <c r="B597" s="12">
        <f t="shared" si="247"/>
        <v>-1113.7</v>
      </c>
      <c r="C597" s="12">
        <f t="shared" si="248"/>
        <v>2.5</v>
      </c>
      <c r="D597" s="16">
        <v>1.0824</v>
      </c>
      <c r="G597" s="23">
        <f t="shared" si="251"/>
        <v>-44.132290626256697</v>
      </c>
      <c r="H597" s="23">
        <f t="shared" si="251"/>
        <v>-43.358928149575718</v>
      </c>
      <c r="I597" s="24">
        <f t="shared" ref="I597:I625" si="252">AVERAGEIFS(Y_VADM,AgeBP,"&gt;"&amp;G597,AgeBP,"&lt;="&amp;G598)</f>
        <v>0.83409600000000006</v>
      </c>
      <c r="J597" s="24">
        <f t="shared" ref="J597:J621" si="253">AVERAGE(I596:I598)</f>
        <v>0.69199233333333332</v>
      </c>
      <c r="K597" s="24">
        <f t="shared" ref="K597:K621" si="254">AVERAGE(I593:I601)</f>
        <v>0.74002122222222211</v>
      </c>
      <c r="L597" s="65">
        <f t="shared" si="242"/>
        <v>4.8028888888888788E-2</v>
      </c>
      <c r="M597" s="18">
        <f t="shared" si="243"/>
        <v>-9.4074777777777951E-2</v>
      </c>
      <c r="N597" s="21"/>
      <c r="O597" s="36">
        <f t="shared" si="245"/>
        <v>0.99347275099741117</v>
      </c>
      <c r="P597" s="36">
        <f t="shared" si="250"/>
        <v>-1.8</v>
      </c>
      <c r="U597" s="23"/>
      <c r="V597" s="23"/>
      <c r="W597" s="24"/>
      <c r="X597" s="24"/>
      <c r="Y597" s="24"/>
      <c r="Z597" s="27"/>
      <c r="AA597" s="18"/>
      <c r="AI597" s="23"/>
      <c r="AJ597" s="23"/>
      <c r="AK597" s="24"/>
      <c r="AL597" s="24"/>
      <c r="AM597" s="24"/>
      <c r="AN597" s="27"/>
      <c r="AO597" s="18"/>
      <c r="AP597" s="21"/>
    </row>
    <row r="598" spans="1:42" ht="15">
      <c r="A598" s="14">
        <v>1111100</v>
      </c>
      <c r="B598" s="12">
        <f t="shared" si="247"/>
        <v>-1111.0999999999999</v>
      </c>
      <c r="C598" s="12">
        <f t="shared" si="248"/>
        <v>2.6000000000001364</v>
      </c>
      <c r="D598" s="16">
        <v>0.95730999999999999</v>
      </c>
      <c r="G598" s="23">
        <f t="shared" si="251"/>
        <v>-42.585565672894646</v>
      </c>
      <c r="H598" s="23">
        <f t="shared" si="251"/>
        <v>-41.812203196213666</v>
      </c>
      <c r="I598" s="24">
        <f t="shared" si="252"/>
        <v>0.72748599999999997</v>
      </c>
      <c r="J598" s="24">
        <f t="shared" si="253"/>
        <v>0.85463333333333347</v>
      </c>
      <c r="K598" s="24">
        <f t="shared" si="254"/>
        <v>0.79376277777777782</v>
      </c>
      <c r="L598" s="65">
        <f t="shared" si="242"/>
        <v>-6.087055555555565E-2</v>
      </c>
      <c r="M598" s="18">
        <f t="shared" si="243"/>
        <v>6.6276777777777851E-2</v>
      </c>
      <c r="N598" s="21"/>
      <c r="O598" s="36">
        <f t="shared" si="245"/>
        <v>0.83436686042133701</v>
      </c>
      <c r="P598" s="36">
        <f t="shared" si="250"/>
        <v>-1.8</v>
      </c>
      <c r="U598" s="23"/>
      <c r="V598" s="23"/>
      <c r="W598" s="24"/>
      <c r="X598" s="24"/>
      <c r="Y598" s="24"/>
      <c r="Z598" s="27"/>
      <c r="AA598" s="18"/>
      <c r="AI598" s="23"/>
      <c r="AJ598" s="23"/>
      <c r="AK598" s="24"/>
      <c r="AL598" s="24"/>
      <c r="AM598" s="24"/>
      <c r="AN598" s="27"/>
      <c r="AO598" s="18"/>
      <c r="AP598" s="21"/>
    </row>
    <row r="599" spans="1:42" ht="15">
      <c r="A599" s="14">
        <v>1108500</v>
      </c>
      <c r="B599" s="12">
        <f t="shared" si="247"/>
        <v>-1108.5</v>
      </c>
      <c r="C599" s="12">
        <f t="shared" si="248"/>
        <v>2.5999999999999091</v>
      </c>
      <c r="D599" s="16">
        <v>0.93117000000000005</v>
      </c>
      <c r="G599" s="23">
        <f t="shared" si="251"/>
        <v>-41.038840719532594</v>
      </c>
      <c r="H599" s="23">
        <f t="shared" si="251"/>
        <v>-40.265478242851614</v>
      </c>
      <c r="I599" s="24">
        <f t="shared" si="252"/>
        <v>1.002318</v>
      </c>
      <c r="J599" s="24">
        <f t="shared" si="253"/>
        <v>0.94701000000000002</v>
      </c>
      <c r="K599" s="24">
        <f t="shared" si="254"/>
        <v>0.88982055555555561</v>
      </c>
      <c r="L599" s="65">
        <f t="shared" si="242"/>
        <v>-5.7189444444444404E-2</v>
      </c>
      <c r="M599" s="18">
        <f t="shared" si="243"/>
        <v>-0.11249744444444443</v>
      </c>
      <c r="N599" s="21"/>
      <c r="O599" s="36">
        <f t="shared" si="245"/>
        <v>0.28485144289936881</v>
      </c>
      <c r="P599" s="36">
        <f t="shared" si="250"/>
        <v>-1.8</v>
      </c>
      <c r="U599" s="23"/>
      <c r="V599" s="23"/>
      <c r="W599" s="24"/>
      <c r="X599" s="24"/>
      <c r="Y599" s="24"/>
      <c r="Z599" s="27"/>
      <c r="AA599" s="18"/>
      <c r="AI599" s="23"/>
      <c r="AJ599" s="23"/>
      <c r="AK599" s="24"/>
      <c r="AL599" s="24"/>
      <c r="AM599" s="24"/>
      <c r="AN599" s="27"/>
      <c r="AO599" s="18"/>
      <c r="AP599" s="21"/>
    </row>
    <row r="600" spans="1:42" ht="15">
      <c r="A600" s="14">
        <v>1106000</v>
      </c>
      <c r="B600" s="12">
        <f t="shared" si="247"/>
        <v>-1106</v>
      </c>
      <c r="C600" s="12">
        <f t="shared" si="248"/>
        <v>2.5</v>
      </c>
      <c r="D600" s="16">
        <v>0.91688000000000003</v>
      </c>
      <c r="G600" s="23">
        <f t="shared" si="251"/>
        <v>-39.492115766170542</v>
      </c>
      <c r="H600" s="23">
        <f t="shared" si="251"/>
        <v>-38.718753289489563</v>
      </c>
      <c r="I600" s="24">
        <f t="shared" si="252"/>
        <v>1.1112259999999998</v>
      </c>
      <c r="J600" s="24">
        <f t="shared" si="253"/>
        <v>0.98370133333333332</v>
      </c>
      <c r="K600" s="24">
        <f t="shared" si="254"/>
        <v>0.91241355555555559</v>
      </c>
      <c r="L600" s="65">
        <f t="shared" si="242"/>
        <v>-7.1287777777777728E-2</v>
      </c>
      <c r="M600" s="18">
        <f t="shared" si="243"/>
        <v>-0.19881244444444424</v>
      </c>
      <c r="N600" s="21"/>
      <c r="O600" s="36">
        <f t="shared" si="245"/>
        <v>-0.39794913052636732</v>
      </c>
      <c r="P600" s="36">
        <f t="shared" si="250"/>
        <v>-1.8</v>
      </c>
      <c r="U600" s="23"/>
      <c r="V600" s="23"/>
      <c r="W600" s="24"/>
      <c r="X600" s="24"/>
      <c r="Y600" s="24"/>
      <c r="Z600" s="27"/>
      <c r="AA600" s="18"/>
      <c r="AI600" s="23"/>
      <c r="AJ600" s="23"/>
      <c r="AK600" s="24"/>
      <c r="AL600" s="24"/>
      <c r="AM600" s="24"/>
      <c r="AN600" s="27"/>
      <c r="AO600" s="18"/>
      <c r="AP600" s="21"/>
    </row>
    <row r="601" spans="1:42" ht="15">
      <c r="A601" s="14">
        <v>1103400</v>
      </c>
      <c r="B601" s="12">
        <f t="shared" si="247"/>
        <v>-1103.4000000000001</v>
      </c>
      <c r="C601" s="12">
        <f t="shared" si="248"/>
        <v>2.5999999999999091</v>
      </c>
      <c r="D601" s="16">
        <v>0.88512999999999997</v>
      </c>
      <c r="G601" s="23">
        <f t="shared" si="251"/>
        <v>-37.94539081280849</v>
      </c>
      <c r="H601" s="23">
        <f t="shared" si="251"/>
        <v>-37.172028336127511</v>
      </c>
      <c r="I601" s="24">
        <f t="shared" si="252"/>
        <v>0.83755999999999986</v>
      </c>
      <c r="J601" s="24">
        <f t="shared" si="253"/>
        <v>1.04118</v>
      </c>
      <c r="K601" s="24">
        <f t="shared" si="254"/>
        <v>0.92376944444444453</v>
      </c>
      <c r="L601" s="65">
        <f t="shared" ref="L601:L621" si="255">K601-J601</f>
        <v>-0.11741055555555546</v>
      </c>
      <c r="M601" s="18">
        <f t="shared" ref="M601:M621" si="256">K601-I601</f>
        <v>8.6209444444444672E-2</v>
      </c>
      <c r="N601" s="21"/>
      <c r="O601" s="36">
        <f t="shared" si="245"/>
        <v>-0.89454488306687252</v>
      </c>
      <c r="P601" s="36">
        <f t="shared" si="250"/>
        <v>-1.8</v>
      </c>
      <c r="U601" s="23"/>
      <c r="V601" s="23"/>
      <c r="W601" s="24"/>
      <c r="X601" s="24"/>
      <c r="Y601" s="24"/>
      <c r="Z601" s="27"/>
      <c r="AA601" s="18"/>
      <c r="AI601" s="23"/>
      <c r="AJ601" s="23"/>
      <c r="AK601" s="24"/>
      <c r="AL601" s="24"/>
      <c r="AM601" s="24"/>
      <c r="AN601" s="27"/>
      <c r="AO601" s="18"/>
      <c r="AP601" s="21"/>
    </row>
    <row r="602" spans="1:42" ht="15">
      <c r="A602" s="14">
        <v>1100800</v>
      </c>
      <c r="B602" s="12">
        <f t="shared" si="247"/>
        <v>-1100.8</v>
      </c>
      <c r="C602" s="12">
        <f t="shared" si="248"/>
        <v>2.6000000000001364</v>
      </c>
      <c r="D602" s="16">
        <v>0.75815999999999995</v>
      </c>
      <c r="G602" s="23">
        <f t="shared" si="251"/>
        <v>-36.398665859446439</v>
      </c>
      <c r="H602" s="23">
        <f t="shared" si="251"/>
        <v>-35.625303382765459</v>
      </c>
      <c r="I602" s="24">
        <f t="shared" si="252"/>
        <v>1.1747540000000001</v>
      </c>
      <c r="J602" s="24">
        <f t="shared" si="253"/>
        <v>1.1367086666666666</v>
      </c>
      <c r="K602" s="24">
        <f t="shared" si="254"/>
        <v>0.88961144444444451</v>
      </c>
      <c r="L602" s="65">
        <f t="shared" si="255"/>
        <v>-0.24709722222222208</v>
      </c>
      <c r="M602" s="18">
        <f t="shared" si="256"/>
        <v>-0.28514255555555557</v>
      </c>
      <c r="N602" s="21"/>
      <c r="O602" s="36">
        <f t="shared" si="245"/>
        <v>-0.97257314306141696</v>
      </c>
      <c r="P602" s="36">
        <f t="shared" si="250"/>
        <v>-1.8</v>
      </c>
      <c r="U602" s="23"/>
      <c r="V602" s="23"/>
      <c r="W602" s="24"/>
      <c r="X602" s="24"/>
      <c r="Y602" s="24"/>
      <c r="Z602" s="27"/>
      <c r="AA602" s="18"/>
      <c r="AI602" s="23"/>
      <c r="AJ602" s="23"/>
      <c r="AK602" s="24"/>
      <c r="AL602" s="24"/>
      <c r="AM602" s="24"/>
      <c r="AN602" s="27"/>
      <c r="AO602" s="18"/>
      <c r="AP602" s="21"/>
    </row>
    <row r="603" spans="1:42" ht="15">
      <c r="A603" s="14">
        <v>1098300</v>
      </c>
      <c r="B603" s="12">
        <f t="shared" si="247"/>
        <v>-1098.3</v>
      </c>
      <c r="C603" s="12">
        <f t="shared" si="248"/>
        <v>2.5</v>
      </c>
      <c r="D603" s="16">
        <v>1.0739000000000001</v>
      </c>
      <c r="G603" s="23">
        <f t="shared" si="251"/>
        <v>-34.851940906084387</v>
      </c>
      <c r="H603" s="23">
        <f t="shared" si="251"/>
        <v>-34.078578429403407</v>
      </c>
      <c r="I603" s="24">
        <f t="shared" si="252"/>
        <v>1.3978120000000001</v>
      </c>
      <c r="J603" s="24">
        <f t="shared" si="253"/>
        <v>1.061547</v>
      </c>
      <c r="K603" s="24">
        <f t="shared" si="254"/>
        <v>0.88416922222222216</v>
      </c>
      <c r="L603" s="65">
        <f t="shared" si="255"/>
        <v>-0.17737777777777786</v>
      </c>
      <c r="M603" s="18">
        <f t="shared" si="256"/>
        <v>-0.51364277777777789</v>
      </c>
      <c r="N603" s="21"/>
      <c r="O603" s="36">
        <f t="shared" si="245"/>
        <v>-0.59552362047103857</v>
      </c>
      <c r="P603" s="36">
        <f t="shared" si="250"/>
        <v>-1.8</v>
      </c>
      <c r="U603" s="23"/>
      <c r="V603" s="23"/>
      <c r="W603" s="24"/>
      <c r="X603" s="24"/>
      <c r="Y603" s="24"/>
      <c r="Z603" s="27"/>
      <c r="AA603" s="18"/>
      <c r="AI603" s="23"/>
      <c r="AJ603" s="23"/>
      <c r="AK603" s="24"/>
      <c r="AL603" s="24"/>
      <c r="AM603" s="24"/>
      <c r="AN603" s="27"/>
      <c r="AO603" s="18"/>
      <c r="AP603" s="21"/>
    </row>
    <row r="604" spans="1:42" ht="15">
      <c r="A604" s="14">
        <v>1095700</v>
      </c>
      <c r="B604" s="12">
        <f t="shared" si="247"/>
        <v>-1095.7</v>
      </c>
      <c r="C604" s="12">
        <f t="shared" si="248"/>
        <v>2.5999999999999091</v>
      </c>
      <c r="D604" s="16">
        <v>1.0531999999999999</v>
      </c>
      <c r="G604" s="23">
        <f t="shared" si="251"/>
        <v>-33.305215952722335</v>
      </c>
      <c r="H604" s="23">
        <f t="shared" si="251"/>
        <v>-32.531853476041356</v>
      </c>
      <c r="I604" s="24">
        <f t="shared" si="252"/>
        <v>0.61207500000000004</v>
      </c>
      <c r="J604" s="24">
        <f t="shared" si="253"/>
        <v>0.87549499999999991</v>
      </c>
      <c r="K604" s="24">
        <f t="shared" si="254"/>
        <v>0.85338277777777771</v>
      </c>
      <c r="L604" s="65">
        <f t="shared" si="255"/>
        <v>-2.21122222222222E-2</v>
      </c>
      <c r="M604" s="18">
        <f t="shared" si="256"/>
        <v>0.24130777777777768</v>
      </c>
      <c r="N604" s="21"/>
      <c r="O604" s="36">
        <f t="shared" si="245"/>
        <v>6.0178022645550201E-2</v>
      </c>
      <c r="P604" s="36">
        <f t="shared" si="250"/>
        <v>-1.8</v>
      </c>
      <c r="U604" s="23"/>
      <c r="V604" s="23"/>
      <c r="W604" s="24"/>
      <c r="X604" s="24"/>
      <c r="Y604" s="24"/>
      <c r="Z604" s="27"/>
      <c r="AA604" s="18"/>
      <c r="AI604" s="23"/>
      <c r="AJ604" s="23"/>
      <c r="AK604" s="24"/>
      <c r="AL604" s="24"/>
      <c r="AM604" s="24"/>
      <c r="AN604" s="27"/>
      <c r="AO604" s="18"/>
      <c r="AP604" s="21"/>
    </row>
    <row r="605" spans="1:42" ht="15">
      <c r="A605" s="14">
        <v>1093600</v>
      </c>
      <c r="B605" s="12">
        <f t="shared" si="247"/>
        <v>-1093.5999999999999</v>
      </c>
      <c r="C605" s="12">
        <f t="shared" si="248"/>
        <v>2.1000000000001364</v>
      </c>
      <c r="D605" s="16">
        <v>0.87695000000000001</v>
      </c>
      <c r="G605" s="23">
        <f t="shared" si="251"/>
        <v>-31.758490999360284</v>
      </c>
      <c r="H605" s="23">
        <f t="shared" si="251"/>
        <v>-30.985128522679304</v>
      </c>
      <c r="I605" s="24">
        <f t="shared" si="252"/>
        <v>0.61659799999999998</v>
      </c>
      <c r="J605" s="24">
        <f t="shared" si="253"/>
        <v>0.5851156666666667</v>
      </c>
      <c r="K605" s="24">
        <f t="shared" si="254"/>
        <v>0.81824433333333324</v>
      </c>
      <c r="L605" s="65">
        <f t="shared" si="255"/>
        <v>0.23312866666666654</v>
      </c>
      <c r="M605" s="18">
        <f t="shared" si="256"/>
        <v>0.20164633333333326</v>
      </c>
      <c r="N605" s="21"/>
      <c r="O605" s="36">
        <f t="shared" si="245"/>
        <v>0.68772170016206191</v>
      </c>
      <c r="P605" s="36">
        <f t="shared" si="250"/>
        <v>-1.8</v>
      </c>
      <c r="U605" s="23"/>
      <c r="V605" s="23"/>
      <c r="W605" s="24"/>
      <c r="X605" s="24"/>
      <c r="Y605" s="24"/>
      <c r="Z605" s="27"/>
      <c r="AA605" s="18"/>
      <c r="AI605" s="23"/>
      <c r="AJ605" s="23"/>
      <c r="AK605" s="24"/>
      <c r="AL605" s="24"/>
      <c r="AM605" s="24"/>
      <c r="AN605" s="27"/>
      <c r="AO605" s="18"/>
      <c r="AP605" s="21"/>
    </row>
    <row r="606" spans="1:42" ht="15">
      <c r="A606" s="14">
        <v>1091500</v>
      </c>
      <c r="B606" s="12">
        <f t="shared" si="247"/>
        <v>-1091.5</v>
      </c>
      <c r="C606" s="12">
        <f t="shared" si="248"/>
        <v>2.0999999999999091</v>
      </c>
      <c r="D606" s="16">
        <v>0.67601999999999995</v>
      </c>
      <c r="G606" s="23">
        <f t="shared" si="251"/>
        <v>-30.211766045998232</v>
      </c>
      <c r="H606" s="23">
        <f t="shared" si="251"/>
        <v>-29.438403569317252</v>
      </c>
      <c r="I606" s="24">
        <f t="shared" si="252"/>
        <v>0.52667400000000009</v>
      </c>
      <c r="J606" s="24">
        <f t="shared" si="253"/>
        <v>0.60725933333333337</v>
      </c>
      <c r="K606" s="24">
        <f t="shared" si="254"/>
        <v>0.89222211111111116</v>
      </c>
      <c r="L606" s="65">
        <f t="shared" si="255"/>
        <v>0.28496277777777779</v>
      </c>
      <c r="M606" s="18">
        <f t="shared" si="256"/>
        <v>0.36554811111111107</v>
      </c>
      <c r="N606" s="21"/>
      <c r="O606" s="36">
        <f t="shared" si="245"/>
        <v>0.99347275099741439</v>
      </c>
      <c r="P606" s="36">
        <f t="shared" si="250"/>
        <v>-1.8</v>
      </c>
      <c r="U606" s="23"/>
      <c r="V606" s="23"/>
      <c r="W606" s="24"/>
      <c r="X606" s="24"/>
      <c r="Y606" s="24"/>
      <c r="Z606" s="27"/>
      <c r="AA606" s="18"/>
      <c r="AI606" s="23"/>
      <c r="AJ606" s="23"/>
      <c r="AK606" s="24"/>
      <c r="AL606" s="24"/>
      <c r="AM606" s="24"/>
      <c r="AN606" s="27"/>
      <c r="AO606" s="18"/>
      <c r="AP606" s="21"/>
    </row>
    <row r="607" spans="1:42" ht="15">
      <c r="A607" s="14">
        <v>1089400</v>
      </c>
      <c r="B607" s="12">
        <f t="shared" si="247"/>
        <v>-1089.4000000000001</v>
      </c>
      <c r="C607" s="12">
        <f t="shared" si="248"/>
        <v>2.0999999999999091</v>
      </c>
      <c r="D607" s="16">
        <v>0.48694999999999999</v>
      </c>
      <c r="G607" s="23">
        <f t="shared" si="251"/>
        <v>-28.66504109263618</v>
      </c>
      <c r="H607" s="23">
        <f t="shared" si="251"/>
        <v>-27.8916786159552</v>
      </c>
      <c r="I607" s="24">
        <f t="shared" si="252"/>
        <v>0.67850599999999994</v>
      </c>
      <c r="J607" s="24">
        <f t="shared" si="253"/>
        <v>0.64347333333333323</v>
      </c>
      <c r="K607" s="24">
        <f t="shared" si="254"/>
        <v>0.89770499999999998</v>
      </c>
      <c r="L607" s="65">
        <f t="shared" si="255"/>
        <v>0.25423166666666674</v>
      </c>
      <c r="M607" s="18">
        <f t="shared" si="256"/>
        <v>0.21919900000000003</v>
      </c>
      <c r="N607" s="21"/>
      <c r="O607" s="36">
        <f t="shared" si="245"/>
        <v>0.83436686042132147</v>
      </c>
      <c r="P607" s="36">
        <f t="shared" si="250"/>
        <v>-1.8</v>
      </c>
      <c r="U607" s="23"/>
      <c r="V607" s="23"/>
      <c r="W607" s="24"/>
      <c r="X607" s="24"/>
      <c r="Y607" s="24"/>
      <c r="Z607" s="27"/>
      <c r="AA607" s="18"/>
      <c r="AI607" s="23"/>
      <c r="AJ607" s="23"/>
      <c r="AK607" s="24"/>
      <c r="AL607" s="24"/>
      <c r="AM607" s="24"/>
      <c r="AN607" s="27"/>
      <c r="AO607" s="18"/>
      <c r="AP607" s="21"/>
    </row>
    <row r="608" spans="1:42" ht="15">
      <c r="A608" s="14">
        <v>1087300</v>
      </c>
      <c r="B608" s="12">
        <f t="shared" si="247"/>
        <v>-1087.3</v>
      </c>
      <c r="C608" s="12">
        <f t="shared" si="248"/>
        <v>2.1000000000001364</v>
      </c>
      <c r="D608" s="16">
        <v>0.61216000000000004</v>
      </c>
      <c r="G608" s="23">
        <f t="shared" si="251"/>
        <v>-27.118316139274128</v>
      </c>
      <c r="H608" s="23">
        <f t="shared" si="251"/>
        <v>-26.344953662593149</v>
      </c>
      <c r="I608" s="24">
        <f t="shared" si="252"/>
        <v>0.72524</v>
      </c>
      <c r="J608" s="24">
        <f t="shared" si="253"/>
        <v>0.73290866666666654</v>
      </c>
      <c r="K608" s="24">
        <f t="shared" si="254"/>
        <v>0.8875925555555555</v>
      </c>
      <c r="L608" s="65">
        <f t="shared" si="255"/>
        <v>0.15468388888888895</v>
      </c>
      <c r="M608" s="18">
        <f t="shared" si="256"/>
        <v>0.1623525555555555</v>
      </c>
      <c r="N608" s="21"/>
      <c r="O608" s="36">
        <f t="shared" si="245"/>
        <v>0.28485144289934522</v>
      </c>
      <c r="P608" s="36">
        <f t="shared" si="250"/>
        <v>-1.8</v>
      </c>
      <c r="U608" s="23"/>
      <c r="V608" s="23"/>
      <c r="W608" s="24"/>
      <c r="X608" s="24"/>
      <c r="Y608" s="24"/>
      <c r="Z608" s="27"/>
      <c r="AA608" s="18"/>
      <c r="AI608" s="23"/>
      <c r="AJ608" s="23"/>
      <c r="AK608" s="24"/>
      <c r="AL608" s="24"/>
      <c r="AM608" s="24"/>
      <c r="AN608" s="27"/>
      <c r="AO608" s="18"/>
      <c r="AP608" s="21"/>
    </row>
    <row r="609" spans="1:42" ht="15">
      <c r="A609" s="14">
        <v>1085200</v>
      </c>
      <c r="B609" s="12">
        <f t="shared" si="247"/>
        <v>-1085.2</v>
      </c>
      <c r="C609" s="12">
        <f t="shared" si="248"/>
        <v>2.0999999999999091</v>
      </c>
      <c r="D609" s="16">
        <v>0.42508000000000001</v>
      </c>
      <c r="G609" s="23">
        <f t="shared" si="251"/>
        <v>-25.571591185912077</v>
      </c>
      <c r="H609" s="23">
        <f t="shared" si="251"/>
        <v>-24.798228709231097</v>
      </c>
      <c r="I609" s="24">
        <f t="shared" si="252"/>
        <v>0.79498000000000002</v>
      </c>
      <c r="J609" s="24">
        <f t="shared" si="253"/>
        <v>1.00786</v>
      </c>
      <c r="K609" s="24">
        <f t="shared" si="254"/>
        <v>0.96723700000000001</v>
      </c>
      <c r="L609" s="65">
        <f t="shared" si="255"/>
        <v>-4.0622999999999965E-2</v>
      </c>
      <c r="M609" s="18">
        <f t="shared" si="256"/>
        <v>0.17225699999999999</v>
      </c>
      <c r="N609" s="21"/>
      <c r="O609" s="36">
        <f t="shared" si="245"/>
        <v>-0.39794913052638992</v>
      </c>
      <c r="P609" s="36">
        <f t="shared" si="250"/>
        <v>-1.8</v>
      </c>
      <c r="U609" s="23"/>
      <c r="V609" s="23"/>
      <c r="W609" s="24"/>
      <c r="X609" s="24"/>
      <c r="Y609" s="24"/>
      <c r="Z609" s="27"/>
      <c r="AA609" s="18"/>
      <c r="AI609" s="23"/>
      <c r="AJ609" s="23"/>
      <c r="AK609" s="24"/>
      <c r="AL609" s="24"/>
      <c r="AM609" s="24"/>
      <c r="AN609" s="27"/>
      <c r="AO609" s="18"/>
      <c r="AP609" s="21"/>
    </row>
    <row r="610" spans="1:42" ht="15">
      <c r="A610" s="14">
        <v>1083200</v>
      </c>
      <c r="B610" s="12">
        <f t="shared" si="247"/>
        <v>-1083.2</v>
      </c>
      <c r="C610" s="12">
        <f t="shared" si="248"/>
        <v>2</v>
      </c>
      <c r="D610" s="16">
        <v>0.45452999999999999</v>
      </c>
      <c r="G610" s="23">
        <f t="shared" si="251"/>
        <v>-24.024866232550025</v>
      </c>
      <c r="H610" s="23">
        <f t="shared" si="251"/>
        <v>-23.251503755869045</v>
      </c>
      <c r="I610" s="24">
        <f t="shared" si="252"/>
        <v>1.50336</v>
      </c>
      <c r="J610" s="24">
        <f t="shared" si="253"/>
        <v>1.1741466666666667</v>
      </c>
      <c r="K610" s="24">
        <f t="shared" si="254"/>
        <v>1.0459520370370372</v>
      </c>
      <c r="L610" s="65">
        <f t="shared" si="255"/>
        <v>-0.12819462962962946</v>
      </c>
      <c r="M610" s="18">
        <f t="shared" si="256"/>
        <v>-0.45740796296296282</v>
      </c>
      <c r="N610" s="21"/>
      <c r="O610" s="36">
        <f t="shared" si="245"/>
        <v>-0.89454488306688351</v>
      </c>
      <c r="P610" s="36">
        <f t="shared" si="250"/>
        <v>-1.8</v>
      </c>
      <c r="U610" s="23"/>
      <c r="V610" s="23"/>
      <c r="W610" s="24"/>
      <c r="X610" s="24"/>
      <c r="Y610" s="24"/>
      <c r="Z610" s="27"/>
      <c r="AA610" s="18"/>
      <c r="AI610" s="23"/>
      <c r="AJ610" s="23"/>
      <c r="AK610" s="24"/>
      <c r="AL610" s="24"/>
      <c r="AM610" s="24"/>
      <c r="AN610" s="27"/>
      <c r="AO610" s="18"/>
      <c r="AP610" s="21"/>
    </row>
    <row r="611" spans="1:42" ht="15">
      <c r="A611" s="14">
        <v>1081000</v>
      </c>
      <c r="B611" s="12">
        <f t="shared" si="247"/>
        <v>-1081</v>
      </c>
      <c r="C611" s="12">
        <f t="shared" si="248"/>
        <v>2.2000000000000455</v>
      </c>
      <c r="D611" s="16">
        <v>8.0903000000000003E-2</v>
      </c>
      <c r="G611" s="23">
        <f t="shared" si="251"/>
        <v>-22.478141279187973</v>
      </c>
      <c r="H611" s="23">
        <f t="shared" si="251"/>
        <v>-21.704778802506993</v>
      </c>
      <c r="I611" s="24">
        <f t="shared" si="252"/>
        <v>1.2241</v>
      </c>
      <c r="J611" s="24">
        <f t="shared" si="253"/>
        <v>1.3447533333333332</v>
      </c>
      <c r="K611" s="24">
        <f t="shared" si="254"/>
        <v>1.1214440925925926</v>
      </c>
      <c r="L611" s="65">
        <f t="shared" si="255"/>
        <v>-0.22330924074074066</v>
      </c>
      <c r="M611" s="18">
        <f t="shared" si="256"/>
        <v>-0.10265590740740738</v>
      </c>
      <c r="N611" s="21"/>
      <c r="O611" s="36">
        <f t="shared" si="245"/>
        <v>-0.97257314306141052</v>
      </c>
      <c r="P611" s="36">
        <f t="shared" si="250"/>
        <v>-1.8</v>
      </c>
      <c r="U611" s="23"/>
      <c r="V611" s="23"/>
      <c r="W611" s="24"/>
      <c r="X611" s="24"/>
      <c r="Y611" s="24"/>
      <c r="Z611" s="27"/>
      <c r="AA611" s="18"/>
      <c r="AI611" s="23"/>
      <c r="AJ611" s="23"/>
      <c r="AK611" s="24"/>
      <c r="AL611" s="24"/>
      <c r="AM611" s="24"/>
      <c r="AN611" s="27"/>
      <c r="AO611" s="18"/>
      <c r="AP611" s="21"/>
    </row>
    <row r="612" spans="1:42" ht="15">
      <c r="A612" s="14">
        <v>1079000</v>
      </c>
      <c r="B612" s="12">
        <f t="shared" si="247"/>
        <v>-1079</v>
      </c>
      <c r="C612" s="12">
        <f t="shared" si="248"/>
        <v>2</v>
      </c>
      <c r="D612" s="16">
        <v>0.70193000000000005</v>
      </c>
      <c r="G612" s="23">
        <f t="shared" ref="G612:H627" si="257">G611 + 1.54672495336205</f>
        <v>-20.931416325825921</v>
      </c>
      <c r="H612" s="23">
        <f t="shared" si="257"/>
        <v>-20.158053849144942</v>
      </c>
      <c r="I612" s="24">
        <f t="shared" si="252"/>
        <v>1.3068</v>
      </c>
      <c r="J612" s="24">
        <f t="shared" si="253"/>
        <v>1.2865916666666666</v>
      </c>
      <c r="K612" s="24">
        <f t="shared" si="254"/>
        <v>1.187428537037037</v>
      </c>
      <c r="L612" s="65">
        <f t="shared" si="255"/>
        <v>-9.9163129629629587E-2</v>
      </c>
      <c r="M612" s="18">
        <f t="shared" si="256"/>
        <v>-0.11937146296296297</v>
      </c>
      <c r="N612" s="21"/>
      <c r="O612" s="36">
        <f t="shared" si="245"/>
        <v>-0.59552362047101814</v>
      </c>
      <c r="P612" s="36">
        <f t="shared" si="250"/>
        <v>-1.8</v>
      </c>
      <c r="U612" s="23"/>
      <c r="V612" s="23"/>
      <c r="W612" s="24"/>
      <c r="X612" s="24"/>
      <c r="Y612" s="24"/>
      <c r="Z612" s="27"/>
      <c r="AA612" s="18"/>
      <c r="AI612" s="23"/>
      <c r="AJ612" s="23"/>
      <c r="AK612" s="24"/>
      <c r="AL612" s="24"/>
      <c r="AM612" s="24"/>
      <c r="AN612" s="27"/>
      <c r="AO612" s="18"/>
      <c r="AP612" s="21"/>
    </row>
    <row r="613" spans="1:42" ht="15">
      <c r="A613" s="14">
        <v>1076800</v>
      </c>
      <c r="B613" s="12">
        <f t="shared" si="247"/>
        <v>-1076.8</v>
      </c>
      <c r="C613" s="12">
        <f t="shared" si="248"/>
        <v>2.2000000000000455</v>
      </c>
      <c r="D613" s="16">
        <v>0.34222999999999998</v>
      </c>
      <c r="G613" s="23">
        <f t="shared" si="257"/>
        <v>-19.38469137246387</v>
      </c>
      <c r="H613" s="23">
        <f t="shared" si="257"/>
        <v>-18.61132889578289</v>
      </c>
      <c r="I613" s="24">
        <f t="shared" si="252"/>
        <v>1.328875</v>
      </c>
      <c r="J613" s="24">
        <f t="shared" si="253"/>
        <v>1.3202361111111112</v>
      </c>
      <c r="K613" s="24">
        <f t="shared" si="254"/>
        <v>1.2885596481481483</v>
      </c>
      <c r="L613" s="65">
        <f t="shared" si="255"/>
        <v>-3.1676462962962892E-2</v>
      </c>
      <c r="M613" s="18">
        <f t="shared" si="256"/>
        <v>-4.0315351851851755E-2</v>
      </c>
      <c r="N613" s="21"/>
      <c r="O613" s="36">
        <f t="shared" si="245"/>
        <v>6.0178022645577443E-2</v>
      </c>
      <c r="P613" s="36">
        <f t="shared" si="250"/>
        <v>-1.8</v>
      </c>
      <c r="U613" s="23"/>
      <c r="V613" s="23"/>
      <c r="W613" s="24"/>
      <c r="X613" s="24"/>
      <c r="Y613" s="24"/>
      <c r="Z613" s="27"/>
      <c r="AA613" s="18"/>
      <c r="AI613" s="23"/>
      <c r="AJ613" s="23"/>
      <c r="AK613" s="24"/>
      <c r="AL613" s="24"/>
      <c r="AM613" s="24"/>
      <c r="AN613" s="27"/>
      <c r="AO613" s="18"/>
      <c r="AP613" s="21"/>
    </row>
    <row r="614" spans="1:42" ht="15">
      <c r="A614" s="14">
        <v>1074800</v>
      </c>
      <c r="B614" s="12">
        <f t="shared" si="247"/>
        <v>-1074.8</v>
      </c>
      <c r="C614" s="12">
        <f t="shared" si="248"/>
        <v>2</v>
      </c>
      <c r="D614" s="16">
        <v>0.65964999999999996</v>
      </c>
      <c r="G614" s="23">
        <f t="shared" si="257"/>
        <v>-17.837966419101818</v>
      </c>
      <c r="H614" s="23">
        <f t="shared" si="257"/>
        <v>-17.064603942420838</v>
      </c>
      <c r="I614" s="24">
        <f t="shared" si="252"/>
        <v>1.3250333333333335</v>
      </c>
      <c r="J614" s="24">
        <f t="shared" si="253"/>
        <v>1.2866702777777779</v>
      </c>
      <c r="K614" s="24">
        <f t="shared" si="254"/>
        <v>1.3271213148148149</v>
      </c>
      <c r="L614" s="65">
        <f t="shared" si="255"/>
        <v>4.0451037037037008E-2</v>
      </c>
      <c r="M614" s="18">
        <f t="shared" si="256"/>
        <v>2.0879814814813713E-3</v>
      </c>
      <c r="N614" s="21"/>
      <c r="O614" s="36">
        <f t="shared" si="245"/>
        <v>0.68772170016208167</v>
      </c>
      <c r="P614" s="36">
        <f t="shared" si="250"/>
        <v>-1.8</v>
      </c>
      <c r="U614" s="23"/>
      <c r="V614" s="23"/>
      <c r="W614" s="24"/>
      <c r="X614" s="24"/>
      <c r="Y614" s="24"/>
      <c r="Z614" s="27"/>
      <c r="AA614" s="18"/>
      <c r="AI614" s="23"/>
      <c r="AJ614" s="23"/>
      <c r="AK614" s="24"/>
      <c r="AL614" s="24"/>
      <c r="AM614" s="24"/>
      <c r="AN614" s="27"/>
      <c r="AO614" s="18"/>
      <c r="AP614" s="21"/>
    </row>
    <row r="615" spans="1:42" ht="15">
      <c r="A615" s="14">
        <v>1072700</v>
      </c>
      <c r="B615" s="12">
        <f t="shared" si="247"/>
        <v>-1072.7</v>
      </c>
      <c r="C615" s="12">
        <f t="shared" si="248"/>
        <v>2.0999999999999091</v>
      </c>
      <c r="D615" s="16">
        <v>0.69852000000000003</v>
      </c>
      <c r="G615" s="23">
        <f t="shared" si="257"/>
        <v>-16.291241465739766</v>
      </c>
      <c r="H615" s="23">
        <f t="shared" si="257"/>
        <v>-15.517878989058788</v>
      </c>
      <c r="I615" s="24">
        <f t="shared" si="252"/>
        <v>1.2061024999999999</v>
      </c>
      <c r="J615" s="24">
        <f t="shared" si="253"/>
        <v>1.2678339444444446</v>
      </c>
      <c r="K615" s="24">
        <f t="shared" si="254"/>
        <v>1.2279493703703706</v>
      </c>
      <c r="L615" s="65">
        <f t="shared" si="255"/>
        <v>-3.9884574074074086E-2</v>
      </c>
      <c r="M615" s="18">
        <f t="shared" si="256"/>
        <v>2.1846870370370697E-2</v>
      </c>
      <c r="N615" s="21"/>
      <c r="O615" s="36">
        <f t="shared" si="245"/>
        <v>0.99347275099741761</v>
      </c>
      <c r="P615" s="36">
        <f t="shared" si="250"/>
        <v>-1.8</v>
      </c>
      <c r="U615" s="23"/>
      <c r="V615" s="23"/>
      <c r="W615" s="24"/>
      <c r="X615" s="24"/>
      <c r="Y615" s="24"/>
      <c r="Z615" s="27"/>
      <c r="AA615" s="18"/>
      <c r="AI615" s="23"/>
      <c r="AJ615" s="23"/>
      <c r="AK615" s="24"/>
      <c r="AL615" s="24"/>
      <c r="AM615" s="24"/>
      <c r="AN615" s="27"/>
      <c r="AO615" s="18"/>
      <c r="AP615" s="21"/>
    </row>
    <row r="616" spans="1:42" ht="15">
      <c r="A616" s="14">
        <v>1070600</v>
      </c>
      <c r="B616" s="12">
        <f t="shared" si="247"/>
        <v>-1070.5999999999999</v>
      </c>
      <c r="C616" s="12">
        <f t="shared" si="248"/>
        <v>2.1000000000001364</v>
      </c>
      <c r="D616" s="16">
        <v>0.89088999999999996</v>
      </c>
      <c r="G616" s="23">
        <f t="shared" si="257"/>
        <v>-14.744516512377716</v>
      </c>
      <c r="H616" s="23">
        <f t="shared" si="257"/>
        <v>-13.971154035696738</v>
      </c>
      <c r="I616" s="24">
        <f t="shared" si="252"/>
        <v>1.2723660000000003</v>
      </c>
      <c r="J616" s="24">
        <f t="shared" si="253"/>
        <v>1.3712961666666665</v>
      </c>
      <c r="K616" s="24">
        <f t="shared" si="254"/>
        <v>1.1930983010370371</v>
      </c>
      <c r="L616" s="65">
        <f t="shared" si="255"/>
        <v>-0.17819786562962947</v>
      </c>
      <c r="M616" s="18">
        <f t="shared" si="256"/>
        <v>-7.9267698962963262E-2</v>
      </c>
      <c r="N616" s="21"/>
      <c r="O616" s="36">
        <f t="shared" si="245"/>
        <v>0.83436686042130592</v>
      </c>
      <c r="P616" s="36">
        <f t="shared" si="250"/>
        <v>-1.8</v>
      </c>
      <c r="U616" s="23"/>
      <c r="V616" s="23"/>
      <c r="W616" s="24"/>
      <c r="X616" s="24"/>
      <c r="Y616" s="24"/>
      <c r="Z616" s="27"/>
      <c r="AA616" s="18"/>
      <c r="AI616" s="23"/>
      <c r="AJ616" s="23"/>
      <c r="AK616" s="24"/>
      <c r="AL616" s="24"/>
      <c r="AM616" s="24"/>
      <c r="AN616" s="27"/>
      <c r="AO616" s="18"/>
      <c r="AP616" s="21"/>
    </row>
    <row r="617" spans="1:42" ht="15">
      <c r="A617" s="14">
        <v>1068500</v>
      </c>
      <c r="B617" s="12">
        <f t="shared" si="247"/>
        <v>-1068.5</v>
      </c>
      <c r="C617" s="12">
        <f t="shared" si="248"/>
        <v>2.0999999999999091</v>
      </c>
      <c r="D617" s="16">
        <v>1.4821</v>
      </c>
      <c r="G617" s="23">
        <f t="shared" si="257"/>
        <v>-13.197791559015666</v>
      </c>
      <c r="H617" s="23">
        <f t="shared" si="257"/>
        <v>-12.424429082334688</v>
      </c>
      <c r="I617" s="24">
        <f t="shared" si="252"/>
        <v>1.6354200000000003</v>
      </c>
      <c r="J617" s="24">
        <f t="shared" si="253"/>
        <v>1.3499403333333335</v>
      </c>
      <c r="K617" s="24">
        <f t="shared" si="254"/>
        <v>1.1542812797592594</v>
      </c>
      <c r="L617" s="65">
        <f t="shared" si="255"/>
        <v>-0.19565905357407409</v>
      </c>
      <c r="M617" s="18">
        <f t="shared" si="256"/>
        <v>-0.48113872024074089</v>
      </c>
      <c r="N617" s="21"/>
      <c r="O617" s="36">
        <f t="shared" si="245"/>
        <v>0.28485144289931907</v>
      </c>
      <c r="P617" s="36">
        <f t="shared" si="250"/>
        <v>-1.8</v>
      </c>
      <c r="U617" s="23"/>
      <c r="V617" s="23"/>
      <c r="W617" s="24"/>
      <c r="X617" s="24"/>
      <c r="Y617" s="24"/>
      <c r="Z617" s="27"/>
      <c r="AA617" s="18"/>
      <c r="AI617" s="23"/>
      <c r="AJ617" s="23"/>
      <c r="AK617" s="24"/>
      <c r="AL617" s="24"/>
      <c r="AM617" s="24"/>
      <c r="AN617" s="27"/>
      <c r="AO617" s="18"/>
      <c r="AP617" s="21"/>
    </row>
    <row r="618" spans="1:42" ht="15">
      <c r="A618" s="14">
        <v>1066300</v>
      </c>
      <c r="B618" s="12">
        <f t="shared" si="247"/>
        <v>-1066.3</v>
      </c>
      <c r="C618" s="12">
        <f t="shared" si="248"/>
        <v>2.2000000000000455</v>
      </c>
      <c r="D618" s="16">
        <v>1.4685999999999999</v>
      </c>
      <c r="G618" s="23">
        <f t="shared" si="257"/>
        <v>-11.651066605653616</v>
      </c>
      <c r="H618" s="23">
        <f t="shared" si="257"/>
        <v>-10.877704128972638</v>
      </c>
      <c r="I618" s="24">
        <f t="shared" si="252"/>
        <v>1.1420349999999999</v>
      </c>
      <c r="J618" s="24">
        <f t="shared" si="253"/>
        <v>1.1294225000000002</v>
      </c>
      <c r="K618" s="24">
        <f t="shared" si="254"/>
        <v>1.1286115686481482</v>
      </c>
      <c r="L618" s="65">
        <f t="shared" si="255"/>
        <v>-8.1093135185206222E-4</v>
      </c>
      <c r="M618" s="18">
        <f t="shared" si="256"/>
        <v>-1.3423431351851756E-2</v>
      </c>
      <c r="N618" s="21"/>
      <c r="O618" s="36">
        <f t="shared" si="245"/>
        <v>-0.39794913052641495</v>
      </c>
      <c r="P618" s="36">
        <f t="shared" si="250"/>
        <v>-1.8</v>
      </c>
      <c r="U618" s="23"/>
      <c r="V618" s="23"/>
      <c r="W618" s="24"/>
      <c r="X618" s="24"/>
      <c r="Y618" s="24"/>
      <c r="Z618" s="27"/>
      <c r="AA618" s="18"/>
      <c r="AI618" s="23"/>
      <c r="AJ618" s="23"/>
      <c r="AK618" s="24"/>
      <c r="AL618" s="24"/>
      <c r="AM618" s="24"/>
      <c r="AN618" s="27"/>
      <c r="AO618" s="18"/>
      <c r="AP618" s="21"/>
    </row>
    <row r="619" spans="1:42" ht="15">
      <c r="A619" s="14">
        <v>1064300</v>
      </c>
      <c r="B619" s="12">
        <f t="shared" si="247"/>
        <v>-1064.3</v>
      </c>
      <c r="C619" s="12">
        <f t="shared" si="248"/>
        <v>2</v>
      </c>
      <c r="D619" s="16">
        <v>1.8586</v>
      </c>
      <c r="G619" s="23">
        <f t="shared" si="257"/>
        <v>-10.104341652291566</v>
      </c>
      <c r="H619" s="23">
        <f t="shared" si="257"/>
        <v>-9.3309791756105884</v>
      </c>
      <c r="I619" s="24">
        <f t="shared" si="252"/>
        <v>0.61081249999999998</v>
      </c>
      <c r="J619" s="24">
        <f t="shared" si="253"/>
        <v>0.88776262533333339</v>
      </c>
      <c r="K619" s="24">
        <f t="shared" si="254"/>
        <v>1.1322552159074073</v>
      </c>
      <c r="L619" s="65">
        <f t="shared" si="255"/>
        <v>0.24449259057407391</v>
      </c>
      <c r="M619" s="18">
        <f t="shared" si="256"/>
        <v>0.52144271590740732</v>
      </c>
      <c r="N619" s="21"/>
      <c r="O619" s="36">
        <f t="shared" si="245"/>
        <v>-0.89454488306689528</v>
      </c>
      <c r="P619" s="36">
        <f t="shared" si="250"/>
        <v>-1.8</v>
      </c>
      <c r="U619" s="23"/>
      <c r="V619" s="23"/>
      <c r="W619" s="24"/>
      <c r="X619" s="24"/>
      <c r="Y619" s="24"/>
      <c r="Z619" s="27"/>
      <c r="AA619" s="18"/>
      <c r="AI619" s="23"/>
      <c r="AJ619" s="23"/>
      <c r="AK619" s="24"/>
      <c r="AL619" s="24"/>
      <c r="AM619" s="24"/>
      <c r="AN619" s="27"/>
      <c r="AO619" s="18"/>
      <c r="AP619" s="21"/>
    </row>
    <row r="620" spans="1:42" ht="15">
      <c r="A620" s="14">
        <v>1062200</v>
      </c>
      <c r="B620" s="12">
        <f t="shared" si="247"/>
        <v>-1062.2</v>
      </c>
      <c r="C620" s="12">
        <f t="shared" si="248"/>
        <v>2.0999999999999091</v>
      </c>
      <c r="D620" s="16">
        <v>1.5371999999999999</v>
      </c>
      <c r="G620" s="23">
        <f t="shared" si="257"/>
        <v>-8.5576166989295164</v>
      </c>
      <c r="H620" s="23">
        <f t="shared" si="257"/>
        <v>-7.7842542222485385</v>
      </c>
      <c r="I620" s="24">
        <f t="shared" si="252"/>
        <v>0.91044037600000005</v>
      </c>
      <c r="J620" s="24">
        <f t="shared" si="253"/>
        <v>0.82623322816666667</v>
      </c>
      <c r="K620" s="24">
        <f t="shared" si="254"/>
        <v>1.1465477469814818</v>
      </c>
      <c r="L620" s="65">
        <f t="shared" si="255"/>
        <v>0.3203145188148151</v>
      </c>
      <c r="M620" s="18">
        <f t="shared" si="256"/>
        <v>0.23610737098148171</v>
      </c>
      <c r="N620" s="21"/>
      <c r="O620" s="36">
        <f t="shared" si="245"/>
        <v>-0.97257314306140508</v>
      </c>
      <c r="P620" s="36">
        <f t="shared" si="250"/>
        <v>-1.8</v>
      </c>
      <c r="U620" s="23"/>
      <c r="V620" s="23"/>
      <c r="W620" s="24"/>
      <c r="X620" s="24"/>
      <c r="Y620" s="24"/>
      <c r="Z620" s="27"/>
      <c r="AA620" s="18"/>
      <c r="AI620" s="23"/>
      <c r="AJ620" s="23"/>
      <c r="AK620" s="24"/>
      <c r="AL620" s="24"/>
      <c r="AM620" s="24"/>
      <c r="AN620" s="27"/>
      <c r="AO620" s="18"/>
      <c r="AP620" s="21"/>
    </row>
    <row r="621" spans="1:42" ht="15">
      <c r="A621" s="14">
        <v>1060100</v>
      </c>
      <c r="B621" s="12">
        <f t="shared" si="247"/>
        <v>-1060.0999999999999</v>
      </c>
      <c r="C621" s="12">
        <f t="shared" si="248"/>
        <v>2.1000000000001364</v>
      </c>
      <c r="D621" s="16">
        <v>1.3982000000000001</v>
      </c>
      <c r="G621" s="23">
        <f t="shared" si="257"/>
        <v>-7.0108917455674664</v>
      </c>
      <c r="H621" s="63">
        <f t="shared" si="257"/>
        <v>-6.2375292688864885</v>
      </c>
      <c r="I621" s="24">
        <f t="shared" si="252"/>
        <v>0.95744680849999997</v>
      </c>
      <c r="J621" s="24">
        <f t="shared" si="253"/>
        <v>0.98857826150000017</v>
      </c>
      <c r="K621" s="24">
        <f t="shared" si="254"/>
        <v>1.122236257314815</v>
      </c>
      <c r="L621" s="65">
        <f t="shared" si="255"/>
        <v>0.13365799581481486</v>
      </c>
      <c r="M621" s="18">
        <f t="shared" si="256"/>
        <v>0.16478944881481505</v>
      </c>
      <c r="N621" s="21"/>
      <c r="O621" s="36">
        <f t="shared" si="245"/>
        <v>-0.59552362047099794</v>
      </c>
      <c r="P621" s="36">
        <f t="shared" si="250"/>
        <v>-1.8</v>
      </c>
      <c r="U621" s="23"/>
      <c r="V621" s="23"/>
      <c r="W621" s="24"/>
      <c r="X621" s="24"/>
      <c r="Y621" s="24"/>
      <c r="Z621" s="27"/>
      <c r="AA621" s="18"/>
      <c r="AI621" s="23"/>
      <c r="AJ621" s="23"/>
      <c r="AK621" s="24"/>
      <c r="AL621" s="24"/>
      <c r="AM621" s="24"/>
      <c r="AN621" s="27"/>
      <c r="AO621" s="18"/>
      <c r="AP621" s="21"/>
    </row>
    <row r="622" spans="1:42" ht="15">
      <c r="A622" s="14">
        <v>1058000</v>
      </c>
      <c r="B622" s="12">
        <f t="shared" si="247"/>
        <v>-1058</v>
      </c>
      <c r="C622" s="12">
        <f t="shared" si="248"/>
        <v>2.0999999999999091</v>
      </c>
      <c r="D622" s="16">
        <v>1.2992999999999999</v>
      </c>
      <c r="G622" s="23">
        <f t="shared" si="257"/>
        <v>-5.4641667922054165</v>
      </c>
      <c r="H622" s="23">
        <f t="shared" si="257"/>
        <v>-4.6908043155244386</v>
      </c>
      <c r="I622" s="24">
        <f t="shared" si="252"/>
        <v>1.0978476000000001</v>
      </c>
      <c r="J622" s="24"/>
      <c r="K622" s="24"/>
      <c r="L622" s="27"/>
      <c r="M622" s="18"/>
      <c r="N622" s="21"/>
      <c r="O622" s="36">
        <f t="shared" si="245"/>
        <v>6.0178022645600689E-2</v>
      </c>
      <c r="P622" s="36">
        <f t="shared" si="250"/>
        <v>-1.8</v>
      </c>
      <c r="U622" s="23"/>
      <c r="V622" s="23"/>
      <c r="W622" s="24"/>
      <c r="X622" s="24"/>
      <c r="Y622" s="24"/>
      <c r="Z622" s="27"/>
      <c r="AA622" s="18"/>
      <c r="AI622" s="23"/>
      <c r="AJ622" s="23"/>
      <c r="AK622" s="24"/>
      <c r="AL622" s="24"/>
      <c r="AM622" s="24"/>
      <c r="AN622" s="27"/>
      <c r="AO622" s="18"/>
      <c r="AP622" s="21"/>
    </row>
    <row r="623" spans="1:42" ht="15">
      <c r="A623" s="14">
        <v>1055900</v>
      </c>
      <c r="B623" s="12">
        <f t="shared" si="247"/>
        <v>-1055.9000000000001</v>
      </c>
      <c r="C623" s="12">
        <f t="shared" si="248"/>
        <v>2.0999999999999091</v>
      </c>
      <c r="D623" s="16">
        <v>1.2081</v>
      </c>
      <c r="G623" s="23">
        <f t="shared" si="257"/>
        <v>-3.9174418388433665</v>
      </c>
      <c r="H623" s="23">
        <f t="shared" si="257"/>
        <v>-3.1440793621623886</v>
      </c>
      <c r="I623" s="24">
        <f t="shared" si="252"/>
        <v>1.3578261586666667</v>
      </c>
      <c r="J623" s="24"/>
      <c r="K623" s="24"/>
      <c r="L623" s="27"/>
      <c r="M623" s="18"/>
      <c r="N623" s="21"/>
      <c r="O623" s="36">
        <f t="shared" si="245"/>
        <v>0.68772170016209866</v>
      </c>
      <c r="P623" s="36">
        <f t="shared" si="250"/>
        <v>-1.8</v>
      </c>
      <c r="U623" s="23"/>
      <c r="V623" s="23"/>
      <c r="W623" s="24"/>
      <c r="X623" s="24"/>
      <c r="Y623" s="24"/>
      <c r="Z623" s="27"/>
      <c r="AA623" s="18"/>
      <c r="AI623" s="23"/>
      <c r="AJ623" s="23"/>
      <c r="AK623" s="24"/>
      <c r="AL623" s="24"/>
      <c r="AM623" s="24"/>
      <c r="AN623" s="27"/>
      <c r="AO623" s="18"/>
      <c r="AP623" s="21"/>
    </row>
    <row r="624" spans="1:42" ht="15">
      <c r="A624" s="14">
        <v>1053800</v>
      </c>
      <c r="B624" s="12">
        <f t="shared" si="247"/>
        <v>-1053.8</v>
      </c>
      <c r="C624" s="12">
        <f t="shared" si="248"/>
        <v>2.1000000000001364</v>
      </c>
      <c r="D624" s="16">
        <v>1.1169</v>
      </c>
      <c r="G624" s="23">
        <f t="shared" si="257"/>
        <v>-2.3707168854813165</v>
      </c>
      <c r="H624" s="23">
        <f t="shared" si="257"/>
        <v>-1.5973544088003386</v>
      </c>
      <c r="I624" s="24">
        <f t="shared" si="252"/>
        <v>1.3347352796666667</v>
      </c>
      <c r="J624" s="24"/>
      <c r="K624" s="24"/>
      <c r="L624" s="27"/>
      <c r="M624" s="18"/>
      <c r="N624" s="21"/>
      <c r="O624" s="36">
        <f t="shared" si="245"/>
        <v>0.99347275099742016</v>
      </c>
      <c r="P624" s="36">
        <f t="shared" si="250"/>
        <v>-1.8</v>
      </c>
      <c r="U624" s="23"/>
      <c r="V624" s="23"/>
      <c r="W624" s="24"/>
      <c r="X624" s="24"/>
      <c r="Y624" s="24"/>
      <c r="Z624" s="27"/>
      <c r="AA624" s="18"/>
      <c r="AI624" s="23"/>
      <c r="AJ624" s="23"/>
      <c r="AK624" s="24"/>
      <c r="AL624" s="24"/>
      <c r="AM624" s="24"/>
      <c r="AN624" s="27"/>
      <c r="AO624" s="18"/>
      <c r="AP624" s="21"/>
    </row>
    <row r="625" spans="1:42" ht="15">
      <c r="A625" s="14">
        <v>1051700</v>
      </c>
      <c r="B625" s="12">
        <f t="shared" si="247"/>
        <v>-1051.7</v>
      </c>
      <c r="C625" s="12">
        <f t="shared" si="248"/>
        <v>2.0999999999999091</v>
      </c>
      <c r="D625" s="16">
        <v>1.1168</v>
      </c>
      <c r="G625" s="23">
        <f t="shared" si="257"/>
        <v>-0.82399193211926658</v>
      </c>
      <c r="H625" s="23">
        <f t="shared" si="257"/>
        <v>-5.0629455438288673E-2</v>
      </c>
      <c r="I625" s="24">
        <f t="shared" si="252"/>
        <v>1.0535625930000001</v>
      </c>
      <c r="J625" s="24"/>
      <c r="K625" s="24"/>
      <c r="L625" s="27"/>
      <c r="M625" s="18"/>
      <c r="N625" s="21"/>
      <c r="O625" s="36">
        <f t="shared" si="245"/>
        <v>0.83436686042129382</v>
      </c>
      <c r="P625" s="36">
        <f t="shared" si="250"/>
        <v>-1.8</v>
      </c>
      <c r="U625" s="23"/>
      <c r="V625" s="23"/>
      <c r="W625" s="24"/>
      <c r="X625" s="24"/>
      <c r="Y625" s="24"/>
      <c r="Z625" s="27"/>
      <c r="AA625" s="18"/>
      <c r="AI625" s="23"/>
      <c r="AJ625" s="23"/>
      <c r="AK625" s="24"/>
      <c r="AL625" s="24"/>
      <c r="AM625" s="24"/>
      <c r="AN625" s="27"/>
      <c r="AO625" s="18"/>
      <c r="AP625" s="21"/>
    </row>
    <row r="626" spans="1:42" ht="15">
      <c r="A626" s="14">
        <v>1049600</v>
      </c>
      <c r="B626" s="12">
        <f t="shared" si="247"/>
        <v>-1049.5999999999999</v>
      </c>
      <c r="C626" s="12">
        <f t="shared" si="248"/>
        <v>2.1000000000001364</v>
      </c>
      <c r="D626" s="16">
        <v>0.92727999999999999</v>
      </c>
      <c r="G626" s="23">
        <f t="shared" si="257"/>
        <v>0.72273302124278338</v>
      </c>
      <c r="H626" s="23">
        <f t="shared" si="257"/>
        <v>1.4960954979237613</v>
      </c>
      <c r="I626" s="24"/>
      <c r="J626" s="24"/>
      <c r="K626" s="24"/>
      <c r="L626" s="27"/>
      <c r="M626" s="18"/>
      <c r="N626" s="21"/>
      <c r="O626" s="36">
        <f t="shared" si="245"/>
        <v>0.28485144289929759</v>
      </c>
      <c r="P626" s="36">
        <f t="shared" si="250"/>
        <v>-1.8</v>
      </c>
      <c r="U626" s="23"/>
      <c r="V626" s="23"/>
      <c r="W626" s="24"/>
      <c r="X626" s="24"/>
      <c r="Y626" s="24"/>
      <c r="Z626" s="27"/>
      <c r="AA626" s="18"/>
      <c r="AI626" s="23"/>
      <c r="AJ626" s="23"/>
      <c r="AK626" s="24"/>
      <c r="AL626" s="24"/>
      <c r="AM626" s="24"/>
      <c r="AN626" s="27"/>
      <c r="AO626" s="18"/>
      <c r="AP626" s="21"/>
    </row>
    <row r="627" spans="1:42" ht="15">
      <c r="A627" s="14">
        <v>1047600</v>
      </c>
      <c r="B627" s="12">
        <f t="shared" si="247"/>
        <v>-1047.5999999999999</v>
      </c>
      <c r="C627" s="12">
        <f t="shared" si="248"/>
        <v>2</v>
      </c>
      <c r="D627" s="16">
        <v>0.90734000000000004</v>
      </c>
      <c r="G627" s="23">
        <f t="shared" si="257"/>
        <v>2.2694579746048333</v>
      </c>
      <c r="H627" s="23">
        <f t="shared" si="257"/>
        <v>3.0428204512858112</v>
      </c>
      <c r="I627" s="24"/>
      <c r="J627" s="24"/>
      <c r="K627" s="24"/>
      <c r="L627" s="27"/>
      <c r="M627" s="18"/>
      <c r="N627" s="21"/>
      <c r="O627" s="36">
        <f t="shared" ref="O627:O634" si="258" xml:space="preserve"> SIN((2*PI()*(H627+P627)/13.9205245802584) + 2.989911921)</f>
        <v>-0.39794913052643505</v>
      </c>
      <c r="P627" s="36">
        <f t="shared" si="250"/>
        <v>-1.8</v>
      </c>
      <c r="U627" s="23"/>
      <c r="V627" s="23"/>
      <c r="W627" s="24"/>
      <c r="X627" s="24"/>
      <c r="Y627" s="24"/>
      <c r="Z627" s="27"/>
      <c r="AA627" s="18"/>
      <c r="AI627" s="23"/>
      <c r="AJ627" s="23"/>
      <c r="AK627" s="24"/>
      <c r="AL627" s="24"/>
      <c r="AM627" s="24"/>
      <c r="AN627" s="27"/>
      <c r="AO627" s="18"/>
      <c r="AP627" s="21"/>
    </row>
    <row r="628" spans="1:42" ht="15">
      <c r="A628" s="14">
        <v>1045400</v>
      </c>
      <c r="B628" s="12">
        <f t="shared" si="247"/>
        <v>-1045.4000000000001</v>
      </c>
      <c r="C628" s="12">
        <f t="shared" si="248"/>
        <v>2.1999999999998181</v>
      </c>
      <c r="D628" s="16">
        <v>1.0345</v>
      </c>
      <c r="G628" s="23">
        <f t="shared" ref="G628:H634" si="259">G627 + 1.54672495336205</f>
        <v>3.8161829279668833</v>
      </c>
      <c r="H628" s="23">
        <f t="shared" si="259"/>
        <v>4.5895454046478612</v>
      </c>
      <c r="I628" s="24"/>
      <c r="J628" s="24"/>
      <c r="K628" s="24"/>
      <c r="L628" s="27"/>
      <c r="M628" s="18"/>
      <c r="N628" s="21"/>
      <c r="O628" s="36">
        <f t="shared" si="258"/>
        <v>-0.89454488306690549</v>
      </c>
      <c r="P628" s="36">
        <f t="shared" si="250"/>
        <v>-1.8</v>
      </c>
      <c r="U628" s="23"/>
      <c r="V628" s="23"/>
      <c r="W628" s="24"/>
      <c r="X628" s="24"/>
      <c r="Y628" s="24"/>
      <c r="Z628" s="27"/>
      <c r="AA628" s="18"/>
      <c r="AI628" s="23"/>
      <c r="AJ628" s="23"/>
      <c r="AK628" s="24"/>
      <c r="AL628" s="24"/>
      <c r="AM628" s="24"/>
      <c r="AN628" s="27"/>
      <c r="AO628" s="18"/>
      <c r="AP628" s="21"/>
    </row>
    <row r="629" spans="1:42" ht="15">
      <c r="A629" s="14">
        <v>1043400</v>
      </c>
      <c r="B629" s="12">
        <f t="shared" si="247"/>
        <v>-1043.4000000000001</v>
      </c>
      <c r="C629" s="12">
        <f t="shared" si="248"/>
        <v>2</v>
      </c>
      <c r="D629" s="16">
        <v>0.88741999999999999</v>
      </c>
      <c r="G629" s="23">
        <f t="shared" si="259"/>
        <v>5.3629078813289333</v>
      </c>
      <c r="H629" s="23">
        <f t="shared" si="259"/>
        <v>6.1362703580099112</v>
      </c>
      <c r="I629" s="24"/>
      <c r="J629" s="24"/>
      <c r="K629" s="24"/>
      <c r="L629" s="27"/>
      <c r="M629" s="18"/>
      <c r="N629" s="21"/>
      <c r="O629" s="36">
        <f t="shared" si="258"/>
        <v>-0.97257314306139975</v>
      </c>
      <c r="P629" s="36">
        <f t="shared" si="250"/>
        <v>-1.8</v>
      </c>
      <c r="U629" s="23"/>
      <c r="V629" s="23"/>
      <c r="W629" s="24"/>
      <c r="X629" s="24"/>
      <c r="Y629" s="24"/>
      <c r="Z629" s="27"/>
      <c r="AA629" s="18"/>
      <c r="AI629" s="23"/>
      <c r="AJ629" s="23"/>
      <c r="AK629" s="24"/>
      <c r="AL629" s="24"/>
      <c r="AM629" s="24"/>
      <c r="AN629" s="27"/>
      <c r="AO629" s="18"/>
      <c r="AP629" s="21"/>
    </row>
    <row r="630" spans="1:42" ht="15">
      <c r="A630" s="14">
        <v>1041200</v>
      </c>
      <c r="B630" s="12">
        <f t="shared" si="247"/>
        <v>-1041.2</v>
      </c>
      <c r="C630" s="12">
        <f t="shared" si="248"/>
        <v>2.2000000000000455</v>
      </c>
      <c r="D630" s="16">
        <v>0.94088000000000005</v>
      </c>
      <c r="G630" s="23">
        <f t="shared" si="259"/>
        <v>6.9096328346909832</v>
      </c>
      <c r="H630" s="23">
        <f t="shared" si="259"/>
        <v>7.6829953113719611</v>
      </c>
      <c r="I630" s="24"/>
      <c r="J630" s="24"/>
      <c r="K630" s="24"/>
      <c r="L630" s="27"/>
      <c r="M630" s="18"/>
      <c r="N630" s="21"/>
      <c r="O630" s="36">
        <f t="shared" si="258"/>
        <v>-0.59552362047097995</v>
      </c>
      <c r="P630" s="36">
        <f t="shared" si="250"/>
        <v>-1.8</v>
      </c>
      <c r="U630" s="23"/>
      <c r="V630" s="23"/>
      <c r="W630" s="24"/>
      <c r="X630" s="24"/>
      <c r="Y630" s="24"/>
      <c r="Z630" s="27"/>
      <c r="AA630" s="18"/>
      <c r="AI630" s="23"/>
      <c r="AJ630" s="23"/>
      <c r="AK630" s="24"/>
      <c r="AL630" s="24"/>
      <c r="AM630" s="24"/>
      <c r="AN630" s="27"/>
      <c r="AO630" s="18"/>
      <c r="AP630" s="21"/>
    </row>
    <row r="631" spans="1:42" ht="15">
      <c r="A631" s="14">
        <v>1039200</v>
      </c>
      <c r="B631" s="12">
        <f t="shared" si="247"/>
        <v>-1039.2</v>
      </c>
      <c r="C631" s="12">
        <f t="shared" si="248"/>
        <v>2</v>
      </c>
      <c r="D631" s="16">
        <v>0.88700000000000001</v>
      </c>
      <c r="G631" s="23">
        <f t="shared" si="259"/>
        <v>8.4563577880530332</v>
      </c>
      <c r="H631" s="23">
        <f t="shared" si="259"/>
        <v>9.2297202647340111</v>
      </c>
      <c r="I631" s="24"/>
      <c r="J631" s="24"/>
      <c r="K631" s="24"/>
      <c r="L631" s="27"/>
      <c r="M631" s="18"/>
      <c r="N631" s="21"/>
      <c r="O631" s="36">
        <f t="shared" si="258"/>
        <v>6.0178022645623053E-2</v>
      </c>
      <c r="P631" s="36">
        <f t="shared" si="250"/>
        <v>-1.8</v>
      </c>
      <c r="U631" s="23"/>
      <c r="V631" s="23"/>
      <c r="W631" s="24"/>
      <c r="X631" s="24"/>
      <c r="Y631" s="24"/>
      <c r="Z631" s="27"/>
      <c r="AA631" s="18"/>
      <c r="AI631" s="23"/>
      <c r="AJ631" s="23"/>
      <c r="AK631" s="24"/>
      <c r="AL631" s="24"/>
      <c r="AM631" s="24"/>
      <c r="AN631" s="27"/>
      <c r="AO631" s="18"/>
      <c r="AP631" s="21"/>
    </row>
    <row r="632" spans="1:42" ht="15">
      <c r="A632" s="14">
        <v>1036500</v>
      </c>
      <c r="B632" s="12">
        <f t="shared" si="247"/>
        <v>-1036.5</v>
      </c>
      <c r="C632" s="12">
        <f t="shared" si="248"/>
        <v>2.7000000000000455</v>
      </c>
      <c r="D632" s="16">
        <v>1.2152000000000001</v>
      </c>
      <c r="G632" s="23">
        <f t="shared" si="259"/>
        <v>10.003082741415083</v>
      </c>
      <c r="H632" s="23">
        <f t="shared" si="259"/>
        <v>10.776445218096061</v>
      </c>
      <c r="I632" s="24"/>
      <c r="J632" s="24"/>
      <c r="K632" s="24"/>
      <c r="L632" s="27"/>
      <c r="M632" s="18"/>
      <c r="N632" s="21"/>
      <c r="O632" s="36">
        <f t="shared" si="258"/>
        <v>0.6877217001621142</v>
      </c>
      <c r="P632" s="36">
        <f t="shared" si="250"/>
        <v>-1.8</v>
      </c>
      <c r="U632" s="23"/>
      <c r="V632" s="23"/>
      <c r="W632" s="24"/>
      <c r="X632" s="24"/>
      <c r="Y632" s="24"/>
      <c r="Z632" s="27"/>
      <c r="AA632" s="18"/>
      <c r="AI632" s="23"/>
      <c r="AJ632" s="23"/>
      <c r="AK632" s="24"/>
      <c r="AL632" s="24"/>
      <c r="AM632" s="24"/>
      <c r="AN632" s="27"/>
      <c r="AO632" s="18"/>
      <c r="AP632" s="21"/>
    </row>
    <row r="633" spans="1:42" ht="15">
      <c r="A633" s="14">
        <v>1035200</v>
      </c>
      <c r="B633" s="12">
        <f t="shared" si="247"/>
        <v>-1035.2</v>
      </c>
      <c r="C633" s="12">
        <f t="shared" si="248"/>
        <v>1.2999999999999545</v>
      </c>
      <c r="D633" s="16">
        <v>1.1533</v>
      </c>
      <c r="G633" s="23">
        <f t="shared" si="259"/>
        <v>11.549807694777133</v>
      </c>
      <c r="H633" s="23">
        <f t="shared" si="259"/>
        <v>12.323170171458111</v>
      </c>
      <c r="I633" s="24"/>
      <c r="J633" s="24"/>
      <c r="K633" s="24"/>
      <c r="L633" s="27"/>
      <c r="M633" s="18"/>
      <c r="N633" s="21"/>
      <c r="O633" s="36">
        <f t="shared" si="258"/>
        <v>0.9934727509974226</v>
      </c>
      <c r="P633" s="36">
        <f t="shared" si="250"/>
        <v>-1.8</v>
      </c>
      <c r="U633" s="23"/>
      <c r="V633" s="23"/>
      <c r="W633" s="24"/>
      <c r="X633" s="24"/>
      <c r="Y633" s="24"/>
      <c r="Z633" s="27"/>
      <c r="AA633" s="18"/>
      <c r="AI633" s="23"/>
      <c r="AJ633" s="23"/>
      <c r="AK633" s="24"/>
      <c r="AL633" s="24"/>
      <c r="AM633" s="24"/>
      <c r="AN633" s="27"/>
      <c r="AO633" s="18"/>
      <c r="AP633" s="21"/>
    </row>
    <row r="634" spans="1:42" ht="15">
      <c r="A634" s="14">
        <v>1033900</v>
      </c>
      <c r="B634" s="12">
        <f t="shared" si="247"/>
        <v>-1033.9000000000001</v>
      </c>
      <c r="C634" s="12">
        <f t="shared" si="248"/>
        <v>1.2999999999999545</v>
      </c>
      <c r="D634" s="16">
        <v>1.5395000000000001</v>
      </c>
      <c r="G634" s="23">
        <f t="shared" si="259"/>
        <v>13.096532648139183</v>
      </c>
      <c r="H634" s="23">
        <f t="shared" si="259"/>
        <v>13.869895124820161</v>
      </c>
      <c r="I634" s="24"/>
      <c r="J634" s="24"/>
      <c r="K634" s="24"/>
      <c r="L634" s="27"/>
      <c r="M634" s="18"/>
      <c r="N634" s="21"/>
      <c r="O634" s="36">
        <f t="shared" si="258"/>
        <v>0.83436686042128172</v>
      </c>
      <c r="P634" s="36">
        <f t="shared" si="250"/>
        <v>-1.8</v>
      </c>
      <c r="U634" s="23"/>
      <c r="V634" s="23"/>
      <c r="W634" s="24"/>
      <c r="X634" s="24"/>
      <c r="Y634" s="24"/>
      <c r="Z634" s="27"/>
      <c r="AA634" s="18"/>
      <c r="AI634" s="23"/>
      <c r="AJ634" s="23"/>
      <c r="AK634" s="24"/>
      <c r="AL634" s="24"/>
      <c r="AM634" s="24"/>
      <c r="AN634" s="27"/>
      <c r="AO634" s="18"/>
      <c r="AP634" s="21"/>
    </row>
    <row r="635" spans="1:42" ht="15">
      <c r="A635" s="14">
        <v>1032600</v>
      </c>
      <c r="B635" s="12">
        <f t="shared" si="247"/>
        <v>-1032.5999999999999</v>
      </c>
      <c r="C635" s="12">
        <f t="shared" si="248"/>
        <v>1.3000000000001819</v>
      </c>
      <c r="D635" s="16">
        <v>1.2249000000000001</v>
      </c>
      <c r="G635" s="23"/>
      <c r="H635" s="23"/>
      <c r="I635" s="24"/>
      <c r="J635" s="24"/>
      <c r="K635" s="24"/>
      <c r="L635" s="27"/>
      <c r="M635" s="18"/>
      <c r="N635" s="21"/>
      <c r="O635" s="36"/>
      <c r="P635" s="36"/>
      <c r="U635" s="23"/>
      <c r="V635" s="23"/>
      <c r="W635" s="24"/>
      <c r="X635" s="24"/>
      <c r="Y635" s="24"/>
      <c r="Z635" s="27"/>
      <c r="AA635" s="18"/>
      <c r="AI635" s="23"/>
      <c r="AJ635" s="23"/>
      <c r="AK635" s="24"/>
      <c r="AL635" s="24"/>
      <c r="AM635" s="24"/>
      <c r="AN635" s="27"/>
      <c r="AO635" s="18"/>
      <c r="AP635" s="21"/>
    </row>
    <row r="636" spans="1:42" ht="15">
      <c r="A636" s="14">
        <v>1031400</v>
      </c>
      <c r="B636" s="12">
        <f t="shared" si="247"/>
        <v>-1031.4000000000001</v>
      </c>
      <c r="C636" s="12">
        <f t="shared" si="248"/>
        <v>1.1999999999998181</v>
      </c>
      <c r="D636" s="16">
        <v>1.7625999999999999</v>
      </c>
      <c r="G636" s="23"/>
      <c r="H636" s="23"/>
      <c r="I636" s="24"/>
      <c r="J636" s="24"/>
      <c r="K636" s="24"/>
      <c r="L636" s="27"/>
      <c r="M636" s="18"/>
      <c r="N636" s="21"/>
      <c r="O636" s="36"/>
      <c r="P636" s="36"/>
      <c r="U636" s="23"/>
      <c r="V636" s="23"/>
      <c r="W636" s="24"/>
      <c r="X636" s="24"/>
      <c r="Y636" s="24"/>
      <c r="Z636" s="27"/>
      <c r="AA636" s="18"/>
      <c r="AI636" s="23"/>
      <c r="AJ636" s="23"/>
      <c r="AK636" s="24"/>
      <c r="AL636" s="24"/>
      <c r="AM636" s="24"/>
      <c r="AN636" s="27"/>
      <c r="AO636" s="18"/>
      <c r="AP636" s="21"/>
    </row>
    <row r="637" spans="1:42" ht="15">
      <c r="A637" s="14">
        <v>1030100</v>
      </c>
      <c r="B637" s="12">
        <f t="shared" si="247"/>
        <v>-1030.0999999999999</v>
      </c>
      <c r="C637" s="12">
        <f t="shared" si="248"/>
        <v>1.3000000000001819</v>
      </c>
      <c r="D637" s="16">
        <v>1.3389</v>
      </c>
      <c r="G637" s="23"/>
      <c r="H637" s="23"/>
      <c r="I637" s="24"/>
      <c r="J637" s="24"/>
      <c r="K637" s="24"/>
      <c r="L637" s="27"/>
      <c r="M637" s="18"/>
      <c r="N637" s="21"/>
      <c r="O637" s="36"/>
      <c r="P637" s="36"/>
      <c r="U637" s="23"/>
      <c r="V637" s="23"/>
      <c r="W637" s="24"/>
      <c r="X637" s="24"/>
      <c r="Y637" s="24"/>
      <c r="Z637" s="27"/>
      <c r="AA637" s="18"/>
      <c r="AI637" s="23"/>
      <c r="AJ637" s="23"/>
      <c r="AK637" s="24"/>
      <c r="AL637" s="24"/>
      <c r="AM637" s="24"/>
      <c r="AN637" s="27"/>
      <c r="AO637" s="18"/>
      <c r="AP637" s="21"/>
    </row>
    <row r="638" spans="1:42" ht="15">
      <c r="A638" s="14">
        <v>1028800</v>
      </c>
      <c r="B638" s="12">
        <f t="shared" si="247"/>
        <v>-1028.8</v>
      </c>
      <c r="C638" s="12">
        <f t="shared" si="248"/>
        <v>1.2999999999999545</v>
      </c>
      <c r="D638" s="16">
        <v>1.1932</v>
      </c>
      <c r="G638" s="23"/>
      <c r="H638" s="23"/>
      <c r="I638" s="24"/>
      <c r="J638" s="24"/>
      <c r="K638" s="24"/>
      <c r="L638" s="27"/>
      <c r="M638" s="18"/>
      <c r="N638" s="21"/>
      <c r="O638" s="36"/>
      <c r="P638" s="36"/>
      <c r="U638" s="23"/>
      <c r="V638" s="23"/>
      <c r="W638" s="24"/>
      <c r="X638" s="24"/>
      <c r="Y638" s="24"/>
      <c r="Z638" s="27"/>
      <c r="AA638" s="18"/>
      <c r="AI638" s="23"/>
      <c r="AJ638" s="23"/>
      <c r="AK638" s="24"/>
      <c r="AL638" s="24"/>
      <c r="AM638" s="24"/>
      <c r="AN638" s="27"/>
      <c r="AO638" s="18"/>
      <c r="AP638" s="21"/>
    </row>
    <row r="639" spans="1:42" ht="15">
      <c r="A639" s="14">
        <v>1027500</v>
      </c>
      <c r="B639" s="12">
        <f t="shared" si="247"/>
        <v>-1027.5</v>
      </c>
      <c r="C639" s="12">
        <f t="shared" si="248"/>
        <v>1.2999999999999545</v>
      </c>
      <c r="D639" s="16">
        <v>1.2702</v>
      </c>
      <c r="G639" s="23"/>
      <c r="H639" s="23"/>
      <c r="I639" s="24"/>
      <c r="J639" s="24"/>
      <c r="K639" s="24"/>
      <c r="L639" s="27"/>
      <c r="M639" s="18"/>
      <c r="N639" s="21"/>
      <c r="O639" s="36"/>
      <c r="P639" s="36"/>
      <c r="U639" s="23"/>
      <c r="V639" s="23"/>
      <c r="W639" s="24"/>
      <c r="X639" s="24"/>
      <c r="Y639" s="24"/>
      <c r="Z639" s="27"/>
      <c r="AA639" s="18"/>
      <c r="AI639" s="23"/>
      <c r="AJ639" s="23"/>
      <c r="AK639" s="24"/>
      <c r="AL639" s="24"/>
      <c r="AM639" s="24"/>
      <c r="AN639" s="27"/>
      <c r="AO639" s="18"/>
      <c r="AP639" s="21"/>
    </row>
    <row r="640" spans="1:42" ht="15">
      <c r="A640" s="14">
        <v>1026300</v>
      </c>
      <c r="B640" s="12">
        <f t="shared" si="247"/>
        <v>-1026.3</v>
      </c>
      <c r="C640" s="12">
        <f t="shared" si="248"/>
        <v>1.2000000000000455</v>
      </c>
      <c r="D640" s="16">
        <v>0.99370000000000003</v>
      </c>
      <c r="G640" s="23"/>
      <c r="H640" s="23"/>
      <c r="I640" s="24"/>
      <c r="J640" s="24"/>
      <c r="K640" s="24"/>
      <c r="L640" s="27"/>
      <c r="M640" s="18"/>
      <c r="N640" s="21"/>
      <c r="O640" s="36"/>
      <c r="P640" s="36"/>
      <c r="U640" s="23"/>
      <c r="V640" s="23"/>
      <c r="W640" s="24"/>
      <c r="X640" s="24"/>
      <c r="Y640" s="24"/>
      <c r="Z640" s="27"/>
      <c r="AA640" s="18"/>
      <c r="AI640" s="23"/>
      <c r="AJ640" s="23"/>
      <c r="AK640" s="24"/>
      <c r="AL640" s="24"/>
      <c r="AM640" s="24"/>
      <c r="AN640" s="27"/>
      <c r="AO640" s="18"/>
      <c r="AP640" s="21"/>
    </row>
    <row r="641" spans="1:42" ht="15">
      <c r="A641" s="14">
        <v>1025000</v>
      </c>
      <c r="B641" s="12">
        <f t="shared" si="247"/>
        <v>-1025</v>
      </c>
      <c r="C641" s="12">
        <f t="shared" si="248"/>
        <v>1.2999999999999545</v>
      </c>
      <c r="D641" s="16">
        <v>1.1464000000000001</v>
      </c>
      <c r="G641" s="23"/>
      <c r="H641" s="23"/>
      <c r="I641" s="24"/>
      <c r="J641" s="24"/>
      <c r="K641" s="24"/>
      <c r="L641" s="27"/>
      <c r="M641" s="18"/>
      <c r="N641" s="21"/>
      <c r="O641" s="36"/>
      <c r="P641" s="36"/>
      <c r="U641" s="23"/>
      <c r="V641" s="23"/>
      <c r="W641" s="24"/>
      <c r="X641" s="24"/>
      <c r="Y641" s="24"/>
      <c r="Z641" s="27"/>
      <c r="AA641" s="18"/>
      <c r="AI641" s="23"/>
      <c r="AJ641" s="23"/>
      <c r="AK641" s="24"/>
      <c r="AL641" s="24"/>
      <c r="AM641" s="24"/>
      <c r="AN641" s="27"/>
      <c r="AO641" s="18"/>
      <c r="AP641" s="21"/>
    </row>
    <row r="642" spans="1:42" ht="15">
      <c r="A642" s="14">
        <v>1023700</v>
      </c>
      <c r="B642" s="12">
        <f t="shared" si="247"/>
        <v>-1023.7</v>
      </c>
      <c r="C642" s="12">
        <f t="shared" si="248"/>
        <v>1.2999999999999545</v>
      </c>
      <c r="D642" s="16">
        <v>1.0842000000000001</v>
      </c>
      <c r="G642" s="23"/>
      <c r="H642" s="23"/>
      <c r="I642" s="24"/>
      <c r="J642" s="24"/>
      <c r="K642" s="24"/>
      <c r="L642" s="27"/>
      <c r="M642" s="18"/>
      <c r="N642" s="21"/>
      <c r="O642" s="36"/>
      <c r="P642" s="36"/>
      <c r="U642" s="23"/>
      <c r="V642" s="23"/>
      <c r="W642" s="24"/>
      <c r="X642" s="24"/>
      <c r="Y642" s="24"/>
      <c r="Z642" s="27"/>
      <c r="AA642" s="18"/>
      <c r="AI642" s="23"/>
      <c r="AJ642" s="23"/>
      <c r="AK642" s="24"/>
      <c r="AL642" s="24"/>
      <c r="AM642" s="24"/>
      <c r="AN642" s="27"/>
      <c r="AO642" s="18"/>
      <c r="AP642" s="21"/>
    </row>
    <row r="643" spans="1:42" ht="15">
      <c r="A643" s="14">
        <v>1022400</v>
      </c>
      <c r="B643" s="12">
        <f t="shared" ref="B643:B706" si="260">-A643/1000</f>
        <v>-1022.4</v>
      </c>
      <c r="C643" s="12">
        <f t="shared" si="248"/>
        <v>1.3000000000000682</v>
      </c>
      <c r="D643" s="16">
        <v>1.1551</v>
      </c>
      <c r="G643" s="23"/>
      <c r="H643" s="23"/>
      <c r="I643" s="24"/>
      <c r="J643" s="24"/>
      <c r="K643" s="24"/>
      <c r="L643" s="27"/>
      <c r="M643" s="18"/>
      <c r="N643" s="21"/>
      <c r="O643" s="36"/>
      <c r="P643" s="36"/>
      <c r="U643" s="23"/>
      <c r="V643" s="23"/>
      <c r="W643" s="24"/>
      <c r="X643" s="24"/>
      <c r="Y643" s="24"/>
      <c r="Z643" s="27"/>
      <c r="AA643" s="18"/>
      <c r="AI643" s="23"/>
      <c r="AJ643" s="23"/>
      <c r="AK643" s="24"/>
      <c r="AL643" s="24"/>
      <c r="AM643" s="24"/>
      <c r="AN643" s="27"/>
      <c r="AO643" s="18"/>
      <c r="AP643" s="21"/>
    </row>
    <row r="644" spans="1:42" ht="15">
      <c r="A644" s="14">
        <v>1021200</v>
      </c>
      <c r="B644" s="12">
        <f t="shared" si="260"/>
        <v>-1021.2</v>
      </c>
      <c r="C644" s="12">
        <f t="shared" ref="C644:C707" si="261">B644-B643</f>
        <v>1.1999999999999318</v>
      </c>
      <c r="D644" s="16">
        <v>1.1386000000000001</v>
      </c>
      <c r="G644" s="23"/>
      <c r="H644" s="23"/>
      <c r="I644" s="24"/>
      <c r="J644" s="24"/>
      <c r="K644" s="24"/>
      <c r="L644" s="27"/>
      <c r="M644" s="18"/>
      <c r="N644" s="21"/>
      <c r="O644" s="36"/>
      <c r="P644" s="36"/>
      <c r="U644" s="23"/>
      <c r="V644" s="23"/>
      <c r="W644" s="24"/>
      <c r="X644" s="24"/>
      <c r="Y644" s="24"/>
      <c r="Z644" s="27"/>
      <c r="AA644" s="18"/>
      <c r="AI644" s="23"/>
      <c r="AJ644" s="23"/>
      <c r="AK644" s="24"/>
      <c r="AL644" s="24"/>
      <c r="AM644" s="24"/>
      <c r="AN644" s="27"/>
      <c r="AO644" s="18"/>
      <c r="AP644" s="21"/>
    </row>
    <row r="645" spans="1:42" ht="15">
      <c r="A645" s="14">
        <v>1019900</v>
      </c>
      <c r="B645" s="12">
        <f t="shared" si="260"/>
        <v>-1019.9</v>
      </c>
      <c r="C645" s="12">
        <f t="shared" si="261"/>
        <v>1.3000000000000682</v>
      </c>
      <c r="D645" s="16">
        <v>0.88743000000000005</v>
      </c>
      <c r="G645" s="23"/>
      <c r="H645" s="23"/>
      <c r="I645" s="24"/>
      <c r="J645" s="24"/>
      <c r="K645" s="24"/>
      <c r="L645" s="27"/>
      <c r="M645" s="18"/>
      <c r="N645" s="21"/>
      <c r="O645" s="36"/>
      <c r="P645" s="36"/>
      <c r="U645" s="23"/>
      <c r="V645" s="23"/>
      <c r="W645" s="24"/>
      <c r="X645" s="24"/>
      <c r="Y645" s="24"/>
      <c r="Z645" s="27"/>
      <c r="AA645" s="18"/>
      <c r="AI645" s="23"/>
      <c r="AJ645" s="23"/>
      <c r="AK645" s="24"/>
      <c r="AL645" s="24"/>
      <c r="AM645" s="24"/>
      <c r="AN645" s="27"/>
      <c r="AO645" s="18"/>
      <c r="AP645" s="21"/>
    </row>
    <row r="646" spans="1:42" ht="15">
      <c r="A646" s="14">
        <v>1018600</v>
      </c>
      <c r="B646" s="12">
        <f t="shared" si="260"/>
        <v>-1018.6</v>
      </c>
      <c r="C646" s="12">
        <f t="shared" si="261"/>
        <v>1.2999999999999545</v>
      </c>
      <c r="D646" s="16">
        <v>1.0298</v>
      </c>
      <c r="G646" s="23"/>
      <c r="H646" s="23"/>
      <c r="I646" s="24"/>
      <c r="J646" s="24"/>
      <c r="K646" s="24"/>
      <c r="L646" s="27"/>
      <c r="M646" s="18"/>
      <c r="N646" s="21"/>
      <c r="O646" s="36"/>
      <c r="P646" s="36"/>
      <c r="U646" s="23"/>
      <c r="V646" s="23"/>
      <c r="W646" s="24"/>
      <c r="X646" s="24"/>
      <c r="Y646" s="24"/>
      <c r="Z646" s="27"/>
      <c r="AA646" s="18"/>
      <c r="AI646" s="23"/>
      <c r="AJ646" s="23"/>
      <c r="AK646" s="24"/>
      <c r="AL646" s="24"/>
      <c r="AM646" s="24"/>
      <c r="AN646" s="27"/>
      <c r="AO646" s="18"/>
      <c r="AP646" s="21"/>
    </row>
    <row r="647" spans="1:42" ht="15">
      <c r="A647" s="14">
        <v>1017300</v>
      </c>
      <c r="B647" s="12">
        <f t="shared" si="260"/>
        <v>-1017.3</v>
      </c>
      <c r="C647" s="12">
        <f t="shared" si="261"/>
        <v>1.3000000000000682</v>
      </c>
      <c r="D647" s="16">
        <v>1.0723</v>
      </c>
      <c r="G647" s="23"/>
      <c r="H647" s="23"/>
      <c r="I647" s="24"/>
      <c r="J647" s="24"/>
      <c r="K647" s="24"/>
      <c r="L647" s="27"/>
      <c r="M647" s="18"/>
      <c r="N647" s="21"/>
      <c r="O647" s="36"/>
      <c r="P647" s="36"/>
      <c r="U647" s="23"/>
      <c r="V647" s="23"/>
      <c r="W647" s="24"/>
      <c r="X647" s="24"/>
      <c r="Y647" s="24"/>
      <c r="Z647" s="27"/>
      <c r="AA647" s="18"/>
      <c r="AI647" s="23"/>
      <c r="AJ647" s="23"/>
      <c r="AK647" s="24"/>
      <c r="AL647" s="24"/>
      <c r="AM647" s="24"/>
      <c r="AN647" s="27"/>
      <c r="AO647" s="18"/>
      <c r="AP647" s="21"/>
    </row>
    <row r="648" spans="1:42" ht="15">
      <c r="A648" s="14">
        <v>1016000</v>
      </c>
      <c r="B648" s="12">
        <f t="shared" si="260"/>
        <v>-1016</v>
      </c>
      <c r="C648" s="12">
        <f t="shared" si="261"/>
        <v>1.2999999999999545</v>
      </c>
      <c r="D648" s="16">
        <v>0.88688999999999996</v>
      </c>
      <c r="G648" s="23"/>
      <c r="H648" s="23"/>
      <c r="I648" s="24"/>
      <c r="J648" s="24"/>
      <c r="K648" s="24"/>
      <c r="L648" s="27"/>
      <c r="M648" s="18"/>
      <c r="N648" s="21"/>
      <c r="O648" s="36"/>
      <c r="P648" s="36"/>
      <c r="U648" s="23"/>
      <c r="V648" s="23"/>
      <c r="W648" s="24"/>
      <c r="X648" s="24"/>
      <c r="Y648" s="24"/>
      <c r="Z648" s="27"/>
      <c r="AA648" s="18"/>
      <c r="AI648" s="23"/>
      <c r="AJ648" s="23"/>
      <c r="AK648" s="24"/>
      <c r="AL648" s="24"/>
      <c r="AM648" s="24"/>
      <c r="AN648" s="27"/>
      <c r="AO648" s="18"/>
      <c r="AP648" s="21"/>
    </row>
    <row r="649" spans="1:42" ht="15">
      <c r="A649" s="14">
        <v>1014800</v>
      </c>
      <c r="B649" s="12">
        <f t="shared" si="260"/>
        <v>-1014.8</v>
      </c>
      <c r="C649" s="12">
        <f t="shared" si="261"/>
        <v>1.2000000000000455</v>
      </c>
      <c r="D649" s="16">
        <v>1.0015000000000001</v>
      </c>
      <c r="G649" s="23"/>
      <c r="H649" s="23"/>
      <c r="I649" s="24"/>
      <c r="J649" s="24"/>
      <c r="K649" s="24"/>
      <c r="L649" s="27"/>
      <c r="M649" s="18"/>
      <c r="N649" s="21"/>
      <c r="O649" s="36"/>
      <c r="P649" s="36"/>
      <c r="U649" s="23"/>
      <c r="V649" s="23"/>
      <c r="W649" s="24"/>
      <c r="X649" s="24"/>
      <c r="Y649" s="24"/>
      <c r="Z649" s="27"/>
      <c r="AA649" s="18"/>
      <c r="AI649" s="23"/>
      <c r="AJ649" s="23"/>
      <c r="AK649" s="24"/>
      <c r="AL649" s="24"/>
      <c r="AM649" s="24"/>
      <c r="AN649" s="27"/>
      <c r="AO649" s="18"/>
      <c r="AP649" s="21"/>
    </row>
    <row r="650" spans="1:42" ht="15">
      <c r="A650" s="14">
        <v>1013500</v>
      </c>
      <c r="B650" s="12">
        <f t="shared" si="260"/>
        <v>-1013.5</v>
      </c>
      <c r="C650" s="12">
        <f t="shared" si="261"/>
        <v>1.2999999999999545</v>
      </c>
      <c r="D650" s="16">
        <v>0.60909999999999997</v>
      </c>
      <c r="G650" s="23"/>
      <c r="H650" s="23"/>
      <c r="I650" s="24"/>
      <c r="J650" s="24"/>
      <c r="K650" s="24"/>
      <c r="L650" s="27"/>
      <c r="M650" s="18"/>
      <c r="N650" s="21"/>
      <c r="O650" s="36"/>
      <c r="P650" s="36"/>
      <c r="U650" s="23"/>
      <c r="V650" s="23"/>
      <c r="W650" s="24"/>
      <c r="X650" s="24"/>
      <c r="Y650" s="24"/>
      <c r="Z650" s="27"/>
      <c r="AA650" s="18"/>
      <c r="AI650" s="23"/>
      <c r="AJ650" s="23"/>
      <c r="AK650" s="24"/>
      <c r="AL650" s="24"/>
      <c r="AM650" s="24"/>
      <c r="AN650" s="27"/>
      <c r="AO650" s="18"/>
      <c r="AP650" s="21"/>
    </row>
    <row r="651" spans="1:42" ht="15">
      <c r="A651" s="14">
        <v>1012200</v>
      </c>
      <c r="B651" s="12">
        <f t="shared" si="260"/>
        <v>-1012.2</v>
      </c>
      <c r="C651" s="12">
        <f t="shared" si="261"/>
        <v>1.2999999999999545</v>
      </c>
      <c r="D651" s="16">
        <v>0.80003000000000002</v>
      </c>
      <c r="G651" s="23"/>
      <c r="H651" s="23"/>
      <c r="I651" s="24"/>
      <c r="J651" s="24"/>
      <c r="K651" s="24"/>
      <c r="L651" s="27"/>
      <c r="M651" s="18"/>
      <c r="N651" s="21"/>
      <c r="O651" s="36"/>
      <c r="P651" s="36"/>
      <c r="U651" s="23"/>
      <c r="V651" s="23"/>
      <c r="W651" s="24"/>
      <c r="X651" s="24"/>
      <c r="Y651" s="24"/>
      <c r="Z651" s="27"/>
      <c r="AA651" s="18"/>
      <c r="AI651" s="23"/>
      <c r="AJ651" s="23"/>
      <c r="AK651" s="24"/>
      <c r="AL651" s="24"/>
      <c r="AM651" s="24"/>
      <c r="AN651" s="27"/>
      <c r="AO651" s="18"/>
      <c r="AP651" s="21"/>
    </row>
    <row r="652" spans="1:42" ht="15">
      <c r="A652" s="14">
        <v>1010900</v>
      </c>
      <c r="B652" s="12">
        <f t="shared" si="260"/>
        <v>-1010.9</v>
      </c>
      <c r="C652" s="12">
        <f t="shared" si="261"/>
        <v>1.3000000000000682</v>
      </c>
      <c r="D652" s="16">
        <v>0.89024999999999999</v>
      </c>
      <c r="G652" s="23"/>
      <c r="H652" s="23"/>
      <c r="I652" s="24"/>
      <c r="J652" s="24"/>
      <c r="K652" s="24"/>
      <c r="L652" s="27"/>
      <c r="M652" s="18"/>
      <c r="N652" s="21"/>
      <c r="O652" s="36"/>
      <c r="P652" s="36"/>
      <c r="U652" s="23"/>
      <c r="V652" s="23"/>
      <c r="W652" s="24"/>
      <c r="X652" s="24"/>
      <c r="Y652" s="24"/>
      <c r="Z652" s="27"/>
      <c r="AA652" s="18"/>
      <c r="AI652" s="23"/>
      <c r="AJ652" s="23"/>
      <c r="AK652" s="24"/>
      <c r="AL652" s="24"/>
      <c r="AM652" s="24"/>
      <c r="AN652" s="27"/>
      <c r="AO652" s="18"/>
      <c r="AP652" s="21"/>
    </row>
    <row r="653" spans="1:42" ht="15">
      <c r="A653" s="14">
        <v>1009700</v>
      </c>
      <c r="B653" s="12">
        <f t="shared" si="260"/>
        <v>-1009.7</v>
      </c>
      <c r="C653" s="12">
        <f t="shared" si="261"/>
        <v>1.1999999999999318</v>
      </c>
      <c r="D653" s="16">
        <v>0.76615</v>
      </c>
      <c r="G653" s="23"/>
      <c r="H653" s="23"/>
      <c r="I653" s="24"/>
      <c r="J653" s="24"/>
      <c r="K653" s="24"/>
      <c r="L653" s="27"/>
      <c r="M653" s="18"/>
      <c r="N653" s="21"/>
      <c r="O653" s="36"/>
      <c r="P653" s="36"/>
      <c r="U653" s="23"/>
      <c r="V653" s="23"/>
      <c r="W653" s="24"/>
      <c r="X653" s="24"/>
      <c r="Y653" s="24"/>
      <c r="Z653" s="27"/>
      <c r="AA653" s="18"/>
      <c r="AI653" s="23"/>
      <c r="AJ653" s="23"/>
      <c r="AK653" s="24"/>
      <c r="AL653" s="24"/>
      <c r="AM653" s="24"/>
      <c r="AN653" s="27"/>
      <c r="AO653" s="18"/>
      <c r="AP653" s="21"/>
    </row>
    <row r="654" spans="1:42" ht="15">
      <c r="A654" s="14">
        <v>1008400</v>
      </c>
      <c r="B654" s="12">
        <f t="shared" si="260"/>
        <v>-1008.4</v>
      </c>
      <c r="C654" s="12">
        <f t="shared" si="261"/>
        <v>1.3000000000000682</v>
      </c>
      <c r="D654" s="16">
        <v>0.63427999999999995</v>
      </c>
      <c r="G654" s="23"/>
      <c r="H654" s="23"/>
      <c r="I654" s="24"/>
      <c r="J654" s="24"/>
      <c r="K654" s="24"/>
      <c r="L654" s="27"/>
      <c r="M654" s="18"/>
      <c r="N654" s="21"/>
      <c r="O654" s="36"/>
      <c r="P654" s="36"/>
      <c r="U654" s="23"/>
      <c r="V654" s="23"/>
      <c r="W654" s="24"/>
      <c r="X654" s="24"/>
      <c r="Y654" s="24"/>
      <c r="Z654" s="27"/>
      <c r="AA654" s="18"/>
      <c r="AI654" s="23"/>
      <c r="AJ654" s="23"/>
      <c r="AK654" s="24"/>
      <c r="AL654" s="24"/>
      <c r="AM654" s="24"/>
      <c r="AN654" s="27"/>
      <c r="AO654" s="18"/>
      <c r="AP654" s="21"/>
    </row>
    <row r="655" spans="1:42" ht="15">
      <c r="A655" s="14">
        <v>1006300</v>
      </c>
      <c r="B655" s="12">
        <f t="shared" si="260"/>
        <v>-1006.3</v>
      </c>
      <c r="C655" s="12">
        <f t="shared" si="261"/>
        <v>2.1000000000000227</v>
      </c>
      <c r="D655" s="16">
        <v>0.43048999999999998</v>
      </c>
      <c r="G655" s="23"/>
      <c r="H655" s="23"/>
      <c r="I655" s="24"/>
      <c r="J655" s="24"/>
      <c r="K655" s="24"/>
      <c r="L655" s="27"/>
      <c r="M655" s="18"/>
      <c r="N655" s="21"/>
      <c r="U655" s="23"/>
      <c r="V655" s="23"/>
      <c r="W655" s="24"/>
      <c r="X655" s="24"/>
      <c r="Y655" s="24"/>
      <c r="Z655" s="27"/>
      <c r="AA655" s="18"/>
      <c r="AI655" s="23"/>
      <c r="AJ655" s="23"/>
      <c r="AK655" s="24"/>
      <c r="AL655" s="24"/>
      <c r="AM655" s="24"/>
      <c r="AN655" s="27"/>
      <c r="AO655" s="18"/>
      <c r="AP655" s="21"/>
    </row>
    <row r="656" spans="1:42" ht="15">
      <c r="A656" s="14">
        <v>1004300</v>
      </c>
      <c r="B656" s="12">
        <f t="shared" si="260"/>
        <v>-1004.3</v>
      </c>
      <c r="C656" s="12">
        <f t="shared" si="261"/>
        <v>2</v>
      </c>
      <c r="D656" s="16">
        <v>0.18706999999999999</v>
      </c>
      <c r="G656" s="23"/>
      <c r="H656" s="23"/>
      <c r="I656" s="24"/>
      <c r="J656" s="24"/>
      <c r="K656" s="24"/>
      <c r="L656" s="27"/>
      <c r="M656" s="18"/>
      <c r="N656" s="21"/>
      <c r="U656" s="23"/>
      <c r="V656" s="23"/>
      <c r="W656" s="24"/>
      <c r="X656" s="24"/>
      <c r="Y656" s="24"/>
      <c r="Z656" s="27"/>
      <c r="AA656" s="18"/>
      <c r="AI656" s="23"/>
      <c r="AJ656" s="23"/>
      <c r="AK656" s="24"/>
      <c r="AL656" s="24"/>
      <c r="AM656" s="24"/>
      <c r="AN656" s="27"/>
      <c r="AO656" s="18"/>
      <c r="AP656" s="21"/>
    </row>
    <row r="657" spans="1:42" ht="15">
      <c r="A657" s="14">
        <v>1002200</v>
      </c>
      <c r="B657" s="12">
        <f t="shared" si="260"/>
        <v>-1002.2</v>
      </c>
      <c r="C657" s="12">
        <f t="shared" si="261"/>
        <v>2.0999999999999091</v>
      </c>
      <c r="D657" s="16">
        <v>0.34433000000000002</v>
      </c>
      <c r="G657" s="23"/>
      <c r="H657" s="23"/>
      <c r="I657" s="24"/>
      <c r="J657" s="24"/>
      <c r="K657" s="24"/>
      <c r="L657" s="27"/>
      <c r="M657" s="18"/>
      <c r="N657" s="21"/>
      <c r="U657" s="23"/>
      <c r="V657" s="23"/>
      <c r="W657" s="24"/>
      <c r="X657" s="24"/>
      <c r="Y657" s="24"/>
      <c r="Z657" s="27"/>
      <c r="AA657" s="18"/>
      <c r="AI657" s="23"/>
      <c r="AJ657" s="23"/>
      <c r="AK657" s="24"/>
      <c r="AL657" s="24"/>
      <c r="AM657" s="24"/>
      <c r="AN657" s="27"/>
      <c r="AO657" s="18"/>
      <c r="AP657" s="21"/>
    </row>
    <row r="658" spans="1:42" ht="15">
      <c r="A658" s="14">
        <v>1000100</v>
      </c>
      <c r="B658" s="12">
        <f t="shared" si="260"/>
        <v>-1000.1</v>
      </c>
      <c r="C658" s="12">
        <f t="shared" si="261"/>
        <v>2.1000000000000227</v>
      </c>
      <c r="D658" s="16">
        <v>0.78078999999999998</v>
      </c>
      <c r="G658" s="23"/>
      <c r="H658" s="23"/>
      <c r="I658" s="24"/>
      <c r="J658" s="24"/>
      <c r="K658" s="24"/>
      <c r="L658" s="27"/>
      <c r="M658" s="18"/>
      <c r="N658" s="21"/>
      <c r="U658" s="23"/>
      <c r="V658" s="23"/>
      <c r="W658" s="24"/>
      <c r="X658" s="24"/>
      <c r="Y658" s="24"/>
      <c r="Z658" s="27"/>
      <c r="AA658" s="18"/>
      <c r="AI658" s="23"/>
      <c r="AJ658" s="23"/>
      <c r="AK658" s="24"/>
      <c r="AL658" s="24"/>
      <c r="AM658" s="24"/>
      <c r="AN658" s="27"/>
      <c r="AO658" s="18"/>
      <c r="AP658" s="21"/>
    </row>
    <row r="659" spans="1:42" ht="15">
      <c r="A659" s="14">
        <v>998090</v>
      </c>
      <c r="B659" s="12">
        <f t="shared" si="260"/>
        <v>-998.09</v>
      </c>
      <c r="C659" s="12">
        <f t="shared" si="261"/>
        <v>2.0099999999999909</v>
      </c>
      <c r="D659" s="16">
        <v>0.60545000000000004</v>
      </c>
      <c r="G659" s="23"/>
      <c r="H659" s="23"/>
      <c r="I659" s="24"/>
      <c r="J659" s="24"/>
      <c r="K659" s="24"/>
      <c r="L659" s="27"/>
      <c r="M659" s="18"/>
      <c r="N659" s="21"/>
      <c r="U659" s="23"/>
      <c r="V659" s="23"/>
      <c r="W659" s="24"/>
      <c r="X659" s="24"/>
      <c r="Y659" s="24"/>
      <c r="Z659" s="27"/>
      <c r="AA659" s="18"/>
      <c r="AI659" s="23"/>
      <c r="AJ659" s="23"/>
      <c r="AK659" s="24"/>
      <c r="AL659" s="24"/>
      <c r="AM659" s="24"/>
      <c r="AN659" s="27"/>
      <c r="AO659" s="18"/>
      <c r="AP659" s="21"/>
    </row>
    <row r="660" spans="1:42" ht="15">
      <c r="A660" s="14">
        <v>996050</v>
      </c>
      <c r="B660" s="12">
        <f t="shared" si="260"/>
        <v>-996.05</v>
      </c>
      <c r="C660" s="12">
        <f t="shared" si="261"/>
        <v>2.0400000000000773</v>
      </c>
      <c r="D660" s="16">
        <v>0.86577999999999999</v>
      </c>
      <c r="G660" s="23"/>
      <c r="H660" s="23"/>
      <c r="I660" s="24"/>
      <c r="J660" s="24"/>
      <c r="K660" s="24"/>
      <c r="L660" s="27"/>
      <c r="M660" s="18"/>
      <c r="N660" s="21"/>
      <c r="U660" s="23"/>
      <c r="V660" s="23"/>
      <c r="W660" s="24"/>
      <c r="X660" s="24"/>
      <c r="Y660" s="24"/>
      <c r="Z660" s="27"/>
      <c r="AA660" s="18"/>
      <c r="AI660" s="23"/>
      <c r="AJ660" s="23"/>
      <c r="AK660" s="24"/>
      <c r="AL660" s="24"/>
      <c r="AM660" s="24"/>
      <c r="AN660" s="27"/>
      <c r="AO660" s="18"/>
      <c r="AP660" s="21"/>
    </row>
    <row r="661" spans="1:42" ht="15">
      <c r="A661" s="14">
        <v>994020</v>
      </c>
      <c r="B661" s="12">
        <f t="shared" si="260"/>
        <v>-994.02</v>
      </c>
      <c r="C661" s="12">
        <f t="shared" si="261"/>
        <v>2.0299999999999727</v>
      </c>
      <c r="D661" s="16">
        <v>1.1299999999999999</v>
      </c>
      <c r="G661" s="23"/>
      <c r="H661" s="23"/>
      <c r="I661" s="24"/>
      <c r="J661" s="24"/>
      <c r="K661" s="24"/>
      <c r="L661" s="27"/>
      <c r="M661" s="18"/>
      <c r="N661" s="21"/>
      <c r="U661" s="23"/>
      <c r="V661" s="23"/>
      <c r="W661" s="24"/>
      <c r="X661" s="24"/>
      <c r="Y661" s="24"/>
      <c r="Z661" s="27"/>
      <c r="AA661" s="18"/>
      <c r="AI661" s="23"/>
      <c r="AJ661" s="23"/>
      <c r="AK661" s="24"/>
      <c r="AL661" s="24"/>
      <c r="AM661" s="24"/>
      <c r="AN661" s="27"/>
      <c r="AO661" s="18"/>
      <c r="AP661" s="21"/>
    </row>
    <row r="662" spans="1:42" ht="15">
      <c r="A662" s="14">
        <v>991890</v>
      </c>
      <c r="B662" s="12">
        <f t="shared" si="260"/>
        <v>-991.89</v>
      </c>
      <c r="C662" s="12">
        <f t="shared" si="261"/>
        <v>2.1299999999999955</v>
      </c>
      <c r="D662" s="16">
        <v>0.74519999999999997</v>
      </c>
      <c r="G662" s="23"/>
      <c r="H662" s="23"/>
      <c r="I662" s="24"/>
      <c r="J662" s="24"/>
      <c r="K662" s="24"/>
      <c r="L662" s="27"/>
      <c r="M662" s="18"/>
      <c r="N662" s="21"/>
      <c r="U662" s="23"/>
      <c r="V662" s="23"/>
      <c r="W662" s="24"/>
      <c r="X662" s="24"/>
      <c r="Y662" s="24"/>
      <c r="Z662" s="27"/>
      <c r="AA662" s="18"/>
      <c r="AI662" s="23"/>
      <c r="AJ662" s="23"/>
      <c r="AK662" s="24"/>
      <c r="AL662" s="24"/>
      <c r="AM662" s="24"/>
      <c r="AN662" s="27"/>
      <c r="AO662" s="18"/>
      <c r="AP662" s="21"/>
    </row>
    <row r="663" spans="1:42" ht="15">
      <c r="A663" s="14">
        <v>989860</v>
      </c>
      <c r="B663" s="12">
        <f t="shared" si="260"/>
        <v>-989.86</v>
      </c>
      <c r="C663" s="12">
        <f t="shared" si="261"/>
        <v>2.0299999999999727</v>
      </c>
      <c r="D663" s="16">
        <v>0.86412</v>
      </c>
      <c r="G663" s="23"/>
      <c r="H663" s="23"/>
      <c r="I663" s="24"/>
      <c r="J663" s="24"/>
      <c r="K663" s="24"/>
      <c r="L663" s="27"/>
      <c r="M663" s="18"/>
      <c r="N663" s="21"/>
      <c r="U663" s="23"/>
      <c r="V663" s="23"/>
      <c r="W663" s="24"/>
      <c r="X663" s="24"/>
      <c r="Y663" s="24"/>
      <c r="Z663" s="27"/>
      <c r="AA663" s="18"/>
      <c r="AI663" s="23"/>
      <c r="AJ663" s="23"/>
      <c r="AK663" s="24"/>
      <c r="AL663" s="24"/>
      <c r="AM663" s="24"/>
      <c r="AN663" s="27"/>
      <c r="AO663" s="18"/>
      <c r="AP663" s="21"/>
    </row>
    <row r="664" spans="1:42" ht="15">
      <c r="A664" s="14">
        <v>987820</v>
      </c>
      <c r="B664" s="12">
        <f t="shared" si="260"/>
        <v>-987.82</v>
      </c>
      <c r="C664" s="12">
        <f t="shared" si="261"/>
        <v>2.0399999999999636</v>
      </c>
      <c r="D664" s="16">
        <v>1.1113</v>
      </c>
      <c r="G664" s="23"/>
      <c r="H664" s="23"/>
      <c r="I664" s="24"/>
      <c r="J664" s="24"/>
      <c r="K664" s="24"/>
      <c r="L664" s="27"/>
      <c r="M664" s="18"/>
      <c r="N664" s="21"/>
      <c r="U664" s="23"/>
      <c r="V664" s="23"/>
      <c r="W664" s="24"/>
      <c r="X664" s="24"/>
      <c r="Y664" s="24"/>
      <c r="Z664" s="27"/>
      <c r="AA664" s="18"/>
      <c r="AI664" s="23"/>
      <c r="AJ664" s="23"/>
      <c r="AK664" s="24"/>
      <c r="AL664" s="24"/>
      <c r="AM664" s="24"/>
      <c r="AN664" s="27"/>
      <c r="AO664" s="18"/>
      <c r="AP664" s="21"/>
    </row>
    <row r="665" spans="1:42" ht="15">
      <c r="A665" s="14">
        <v>985790</v>
      </c>
      <c r="B665" s="12">
        <f t="shared" si="260"/>
        <v>-985.79</v>
      </c>
      <c r="C665" s="12">
        <f t="shared" si="261"/>
        <v>2.0300000000000864</v>
      </c>
      <c r="D665" s="16">
        <v>0.84721000000000002</v>
      </c>
      <c r="G665" s="23"/>
      <c r="H665" s="23"/>
      <c r="I665" s="24"/>
      <c r="J665" s="24"/>
      <c r="K665" s="24"/>
      <c r="L665" s="27"/>
      <c r="M665" s="18"/>
      <c r="N665" s="21"/>
      <c r="U665" s="23"/>
      <c r="V665" s="23"/>
      <c r="W665" s="24"/>
      <c r="X665" s="24"/>
      <c r="Y665" s="24"/>
      <c r="Z665" s="27"/>
      <c r="AA665" s="18"/>
      <c r="AI665" s="23"/>
      <c r="AJ665" s="23"/>
      <c r="AK665" s="24"/>
      <c r="AL665" s="24"/>
      <c r="AM665" s="24"/>
      <c r="AN665" s="27"/>
      <c r="AO665" s="18"/>
      <c r="AP665" s="21"/>
    </row>
    <row r="666" spans="1:42" ht="15">
      <c r="A666" s="14">
        <v>983660</v>
      </c>
      <c r="B666" s="12">
        <f t="shared" si="260"/>
        <v>-983.66</v>
      </c>
      <c r="C666" s="12">
        <f t="shared" si="261"/>
        <v>2.1299999999999955</v>
      </c>
      <c r="D666" s="16">
        <v>0.86917999999999995</v>
      </c>
      <c r="G666" s="23"/>
      <c r="H666" s="23"/>
      <c r="I666" s="24"/>
      <c r="J666" s="24"/>
      <c r="K666" s="24"/>
      <c r="L666" s="27"/>
      <c r="M666" s="18"/>
      <c r="N666" s="21"/>
      <c r="U666" s="23"/>
      <c r="V666" s="23"/>
      <c r="W666" s="24"/>
      <c r="X666" s="24"/>
      <c r="Y666" s="24"/>
      <c r="Z666" s="27"/>
      <c r="AA666" s="18"/>
      <c r="AI666" s="23"/>
      <c r="AJ666" s="23"/>
      <c r="AK666" s="24"/>
      <c r="AL666" s="24"/>
      <c r="AM666" s="24"/>
      <c r="AN666" s="27"/>
      <c r="AO666" s="18"/>
      <c r="AP666" s="21"/>
    </row>
    <row r="667" spans="1:42" ht="15">
      <c r="A667" s="14">
        <v>981630</v>
      </c>
      <c r="B667" s="12">
        <f t="shared" si="260"/>
        <v>-981.63</v>
      </c>
      <c r="C667" s="12">
        <f t="shared" si="261"/>
        <v>2.0299999999999727</v>
      </c>
      <c r="D667" s="16">
        <v>0.97950000000000004</v>
      </c>
      <c r="G667" s="23"/>
      <c r="H667" s="23"/>
      <c r="I667" s="24"/>
      <c r="J667" s="24"/>
      <c r="K667" s="24"/>
      <c r="L667" s="27"/>
      <c r="M667" s="18"/>
      <c r="N667" s="21"/>
      <c r="U667" s="23"/>
      <c r="V667" s="23"/>
      <c r="W667" s="24"/>
      <c r="X667" s="24"/>
      <c r="Y667" s="24"/>
      <c r="Z667" s="27"/>
      <c r="AA667" s="18"/>
      <c r="AI667" s="23"/>
      <c r="AJ667" s="23"/>
      <c r="AK667" s="24"/>
      <c r="AL667" s="24"/>
      <c r="AM667" s="24"/>
      <c r="AN667" s="27"/>
      <c r="AO667" s="18"/>
      <c r="AP667" s="21"/>
    </row>
    <row r="668" spans="1:42" ht="15">
      <c r="A668" s="14">
        <v>979590</v>
      </c>
      <c r="B668" s="12">
        <f t="shared" si="260"/>
        <v>-979.59</v>
      </c>
      <c r="C668" s="12">
        <f t="shared" si="261"/>
        <v>2.0399999999999636</v>
      </c>
      <c r="D668" s="16">
        <v>0.83997999999999995</v>
      </c>
      <c r="G668" s="23"/>
      <c r="H668" s="23"/>
      <c r="I668" s="24"/>
      <c r="J668" s="24"/>
      <c r="K668" s="24"/>
      <c r="L668" s="27"/>
      <c r="M668" s="18"/>
      <c r="N668" s="21"/>
      <c r="U668" s="23"/>
      <c r="V668" s="23"/>
      <c r="W668" s="24"/>
      <c r="X668" s="24"/>
      <c r="Y668" s="24"/>
      <c r="Z668" s="27"/>
      <c r="AA668" s="18"/>
      <c r="AI668" s="23"/>
      <c r="AJ668" s="23"/>
      <c r="AK668" s="24"/>
      <c r="AL668" s="24"/>
      <c r="AM668" s="24"/>
      <c r="AN668" s="27"/>
      <c r="AO668" s="18"/>
      <c r="AP668" s="21"/>
    </row>
    <row r="669" spans="1:42" ht="15">
      <c r="A669" s="14">
        <v>977550</v>
      </c>
      <c r="B669" s="12">
        <f t="shared" si="260"/>
        <v>-977.55</v>
      </c>
      <c r="C669" s="12">
        <f t="shared" si="261"/>
        <v>2.0400000000000773</v>
      </c>
      <c r="D669" s="16">
        <v>0.93030000000000002</v>
      </c>
      <c r="G669" s="23"/>
      <c r="H669" s="23"/>
      <c r="I669" s="24"/>
      <c r="J669" s="24"/>
      <c r="K669" s="24"/>
      <c r="L669" s="27"/>
      <c r="M669" s="18"/>
      <c r="N669" s="21"/>
      <c r="U669" s="23"/>
      <c r="V669" s="23"/>
      <c r="W669" s="24"/>
      <c r="X669" s="24"/>
      <c r="Y669" s="24"/>
      <c r="Z669" s="27"/>
      <c r="AA669" s="18"/>
      <c r="AI669" s="23"/>
      <c r="AJ669" s="23"/>
      <c r="AK669" s="24"/>
      <c r="AL669" s="24"/>
      <c r="AM669" s="24"/>
      <c r="AN669" s="27"/>
      <c r="AO669" s="18"/>
      <c r="AP669" s="21"/>
    </row>
    <row r="670" spans="1:42" ht="15">
      <c r="A670" s="14">
        <v>975430</v>
      </c>
      <c r="B670" s="12">
        <f t="shared" si="260"/>
        <v>-975.43</v>
      </c>
      <c r="C670" s="12">
        <f t="shared" si="261"/>
        <v>2.1200000000000045</v>
      </c>
      <c r="D670" s="16">
        <v>0.83896000000000004</v>
      </c>
      <c r="G670" s="23"/>
      <c r="H670" s="23"/>
      <c r="I670" s="24"/>
      <c r="J670" s="24"/>
      <c r="K670" s="24"/>
      <c r="L670" s="27"/>
      <c r="M670" s="18"/>
      <c r="N670" s="21"/>
      <c r="U670" s="23"/>
      <c r="V670" s="23"/>
      <c r="W670" s="24"/>
      <c r="X670" s="24"/>
      <c r="Y670" s="24"/>
      <c r="Z670" s="27"/>
      <c r="AA670" s="18"/>
      <c r="AI670" s="23"/>
      <c r="AJ670" s="23"/>
      <c r="AK670" s="24"/>
      <c r="AL670" s="24"/>
      <c r="AM670" s="24"/>
      <c r="AN670" s="27"/>
      <c r="AO670" s="18"/>
      <c r="AP670" s="21"/>
    </row>
    <row r="671" spans="1:42" ht="15">
      <c r="A671" s="14">
        <v>973390</v>
      </c>
      <c r="B671" s="12">
        <f t="shared" si="260"/>
        <v>-973.39</v>
      </c>
      <c r="C671" s="12">
        <f t="shared" si="261"/>
        <v>2.0399999999999636</v>
      </c>
      <c r="D671" s="16">
        <v>0.91510999999999998</v>
      </c>
      <c r="G671" s="23"/>
      <c r="H671" s="23"/>
      <c r="I671" s="24"/>
      <c r="J671" s="24"/>
      <c r="K671" s="24"/>
      <c r="L671" s="27"/>
      <c r="M671" s="18"/>
      <c r="N671" s="21"/>
      <c r="U671" s="23"/>
      <c r="V671" s="23"/>
      <c r="W671" s="24"/>
      <c r="X671" s="24"/>
      <c r="Y671" s="24"/>
      <c r="Z671" s="27"/>
      <c r="AA671" s="18"/>
      <c r="AI671" s="23"/>
      <c r="AJ671" s="23"/>
      <c r="AK671" s="24"/>
      <c r="AL671" s="24"/>
      <c r="AM671" s="24"/>
      <c r="AN671" s="27"/>
      <c r="AO671" s="18"/>
      <c r="AP671" s="21"/>
    </row>
    <row r="672" spans="1:42" ht="15">
      <c r="A672" s="14">
        <v>971360</v>
      </c>
      <c r="B672" s="12">
        <f t="shared" si="260"/>
        <v>-971.36</v>
      </c>
      <c r="C672" s="12">
        <f t="shared" si="261"/>
        <v>2.0299999999999727</v>
      </c>
      <c r="D672" s="16">
        <v>1.0219</v>
      </c>
      <c r="G672" s="23"/>
      <c r="H672" s="23"/>
      <c r="I672" s="24"/>
      <c r="J672" s="24"/>
      <c r="K672" s="24"/>
      <c r="L672" s="27"/>
      <c r="M672" s="18"/>
      <c r="N672" s="21"/>
      <c r="U672" s="23"/>
      <c r="V672" s="23"/>
      <c r="W672" s="24"/>
      <c r="X672" s="24"/>
      <c r="Y672" s="24"/>
      <c r="Z672" s="27"/>
      <c r="AA672" s="18"/>
      <c r="AI672" s="23"/>
      <c r="AJ672" s="23"/>
      <c r="AK672" s="24"/>
      <c r="AL672" s="24"/>
      <c r="AM672" s="24"/>
      <c r="AN672" s="27"/>
      <c r="AO672" s="18"/>
      <c r="AP672" s="21"/>
    </row>
    <row r="673" spans="1:42" ht="15">
      <c r="A673" s="14">
        <v>969320</v>
      </c>
      <c r="B673" s="12">
        <f t="shared" si="260"/>
        <v>-969.32</v>
      </c>
      <c r="C673" s="12">
        <f t="shared" si="261"/>
        <v>2.0399999999999636</v>
      </c>
      <c r="D673" s="16">
        <v>1.242</v>
      </c>
      <c r="G673" s="23"/>
      <c r="H673" s="23"/>
      <c r="I673" s="24"/>
      <c r="J673" s="24"/>
      <c r="K673" s="24"/>
      <c r="L673" s="27"/>
      <c r="M673" s="18"/>
      <c r="N673" s="21"/>
      <c r="U673" s="23"/>
      <c r="V673" s="23"/>
      <c r="W673" s="24"/>
      <c r="X673" s="24"/>
      <c r="Y673" s="24"/>
      <c r="Z673" s="27"/>
      <c r="AA673" s="18"/>
      <c r="AI673" s="23"/>
      <c r="AJ673" s="23"/>
      <c r="AK673" s="24"/>
      <c r="AL673" s="24"/>
      <c r="AM673" s="24"/>
      <c r="AN673" s="27"/>
      <c r="AO673" s="18"/>
      <c r="AP673" s="21"/>
    </row>
    <row r="674" spans="1:42" ht="15">
      <c r="A674" s="14">
        <v>967200</v>
      </c>
      <c r="B674" s="12">
        <f t="shared" si="260"/>
        <v>-967.2</v>
      </c>
      <c r="C674" s="12">
        <f t="shared" si="261"/>
        <v>2.1200000000000045</v>
      </c>
      <c r="D674" s="16">
        <v>1.1944999999999999</v>
      </c>
      <c r="G674" s="23"/>
      <c r="H674" s="23"/>
      <c r="I674" s="24"/>
      <c r="J674" s="24"/>
      <c r="K674" s="24"/>
      <c r="L674" s="27"/>
      <c r="M674" s="18"/>
      <c r="N674" s="21"/>
      <c r="U674" s="23"/>
      <c r="V674" s="23"/>
      <c r="W674" s="24"/>
      <c r="X674" s="24"/>
      <c r="Y674" s="24"/>
      <c r="Z674" s="27"/>
      <c r="AA674" s="18"/>
      <c r="AI674" s="23"/>
      <c r="AJ674" s="23"/>
      <c r="AK674" s="24"/>
      <c r="AL674" s="24"/>
      <c r="AM674" s="24"/>
      <c r="AN674" s="27"/>
      <c r="AO674" s="18"/>
      <c r="AP674" s="21"/>
    </row>
    <row r="675" spans="1:42" ht="15">
      <c r="A675" s="14">
        <v>965160</v>
      </c>
      <c r="B675" s="12">
        <f t="shared" si="260"/>
        <v>-965.16</v>
      </c>
      <c r="C675" s="12">
        <f t="shared" si="261"/>
        <v>2.0400000000000773</v>
      </c>
      <c r="D675" s="16">
        <v>1.1991000000000001</v>
      </c>
      <c r="G675" s="23"/>
      <c r="H675" s="23"/>
      <c r="I675" s="24"/>
      <c r="J675" s="24"/>
      <c r="K675" s="24"/>
      <c r="L675" s="27"/>
      <c r="M675" s="18"/>
      <c r="N675" s="21"/>
      <c r="U675" s="23"/>
      <c r="V675" s="23"/>
      <c r="W675" s="24"/>
      <c r="X675" s="24"/>
      <c r="Y675" s="24"/>
      <c r="Z675" s="27"/>
      <c r="AA675" s="18"/>
      <c r="AI675" s="23"/>
      <c r="AJ675" s="23"/>
      <c r="AK675" s="24"/>
      <c r="AL675" s="24"/>
      <c r="AM675" s="24"/>
      <c r="AN675" s="27"/>
      <c r="AO675" s="18"/>
      <c r="AP675" s="21"/>
    </row>
    <row r="676" spans="1:42" ht="15">
      <c r="A676" s="14">
        <v>963350</v>
      </c>
      <c r="B676" s="12">
        <f t="shared" si="260"/>
        <v>-963.35</v>
      </c>
      <c r="C676" s="12">
        <f t="shared" si="261"/>
        <v>1.8099999999999454</v>
      </c>
      <c r="D676" s="16">
        <v>1.3107</v>
      </c>
      <c r="G676" s="23"/>
      <c r="H676" s="23"/>
      <c r="I676" s="24"/>
      <c r="J676" s="24"/>
      <c r="K676" s="24"/>
      <c r="L676" s="27"/>
      <c r="M676" s="18"/>
      <c r="N676" s="21"/>
      <c r="U676" s="23"/>
      <c r="V676" s="23"/>
      <c r="W676" s="24"/>
      <c r="X676" s="24"/>
      <c r="Y676" s="24"/>
      <c r="Z676" s="27"/>
      <c r="AA676" s="18"/>
      <c r="AI676" s="23"/>
      <c r="AJ676" s="23"/>
      <c r="AK676" s="24"/>
      <c r="AL676" s="24"/>
      <c r="AM676" s="24"/>
      <c r="AN676" s="27"/>
      <c r="AO676" s="18"/>
      <c r="AP676" s="21"/>
    </row>
    <row r="677" spans="1:42" ht="15">
      <c r="A677" s="14">
        <v>961530</v>
      </c>
      <c r="B677" s="12">
        <f t="shared" si="260"/>
        <v>-961.53</v>
      </c>
      <c r="C677" s="12">
        <f t="shared" si="261"/>
        <v>1.82000000000005</v>
      </c>
      <c r="D677" s="16">
        <v>1.1384000000000001</v>
      </c>
      <c r="G677" s="23"/>
      <c r="H677" s="23"/>
      <c r="I677" s="24"/>
      <c r="J677" s="24"/>
      <c r="K677" s="24"/>
      <c r="L677" s="27"/>
      <c r="M677" s="18"/>
      <c r="N677" s="21"/>
      <c r="U677" s="23"/>
      <c r="V677" s="23"/>
      <c r="W677" s="24"/>
      <c r="X677" s="24"/>
      <c r="Y677" s="24"/>
      <c r="Z677" s="27"/>
      <c r="AA677" s="18"/>
      <c r="AI677" s="23"/>
      <c r="AJ677" s="23"/>
      <c r="AK677" s="24"/>
      <c r="AL677" s="24"/>
      <c r="AM677" s="24"/>
      <c r="AN677" s="27"/>
      <c r="AO677" s="18"/>
      <c r="AP677" s="21"/>
    </row>
    <row r="678" spans="1:42" ht="15">
      <c r="A678" s="14">
        <v>959640</v>
      </c>
      <c r="B678" s="12">
        <f t="shared" si="260"/>
        <v>-959.64</v>
      </c>
      <c r="C678" s="12">
        <f t="shared" si="261"/>
        <v>1.8899999999999864</v>
      </c>
      <c r="D678" s="16">
        <v>1.2426999999999999</v>
      </c>
      <c r="G678" s="23"/>
      <c r="H678" s="23"/>
      <c r="I678" s="24"/>
      <c r="J678" s="24"/>
      <c r="K678" s="24"/>
      <c r="L678" s="27"/>
      <c r="M678" s="18"/>
      <c r="N678" s="21"/>
      <c r="U678" s="23"/>
      <c r="V678" s="23"/>
      <c r="W678" s="24"/>
      <c r="X678" s="24"/>
      <c r="Y678" s="24"/>
      <c r="Z678" s="27"/>
      <c r="AA678" s="18"/>
      <c r="AI678" s="23"/>
      <c r="AJ678" s="23"/>
      <c r="AK678" s="24"/>
      <c r="AL678" s="24"/>
      <c r="AM678" s="24"/>
      <c r="AN678" s="27"/>
      <c r="AO678" s="18"/>
      <c r="AP678" s="21"/>
    </row>
    <row r="679" spans="1:42" ht="15">
      <c r="A679" s="14">
        <v>957830</v>
      </c>
      <c r="B679" s="12">
        <f t="shared" si="260"/>
        <v>-957.83</v>
      </c>
      <c r="C679" s="12">
        <f t="shared" si="261"/>
        <v>1.8099999999999454</v>
      </c>
      <c r="D679" s="16">
        <v>0.99197000000000002</v>
      </c>
      <c r="G679" s="23"/>
      <c r="H679" s="23"/>
      <c r="I679" s="24"/>
      <c r="J679" s="24"/>
      <c r="K679" s="24"/>
      <c r="L679" s="27"/>
      <c r="M679" s="18"/>
      <c r="N679" s="21"/>
      <c r="U679" s="23"/>
      <c r="V679" s="23"/>
      <c r="W679" s="24"/>
      <c r="X679" s="24"/>
      <c r="Y679" s="24"/>
      <c r="Z679" s="27"/>
      <c r="AA679" s="18"/>
      <c r="AI679" s="23"/>
      <c r="AJ679" s="23"/>
      <c r="AK679" s="24"/>
      <c r="AL679" s="24"/>
      <c r="AM679" s="24"/>
      <c r="AN679" s="27"/>
      <c r="AO679" s="18"/>
      <c r="AP679" s="21"/>
    </row>
    <row r="680" spans="1:42" ht="15">
      <c r="A680" s="14">
        <v>956020</v>
      </c>
      <c r="B680" s="12">
        <f t="shared" si="260"/>
        <v>-956.02</v>
      </c>
      <c r="C680" s="12">
        <f t="shared" si="261"/>
        <v>1.8100000000000591</v>
      </c>
      <c r="D680" s="16">
        <v>1.0381</v>
      </c>
      <c r="G680" s="23"/>
      <c r="H680" s="23"/>
      <c r="I680" s="24"/>
      <c r="J680" s="24"/>
      <c r="K680" s="24"/>
      <c r="L680" s="27"/>
      <c r="M680" s="18"/>
      <c r="N680" s="21"/>
      <c r="U680" s="23"/>
      <c r="V680" s="23"/>
      <c r="W680" s="24"/>
      <c r="X680" s="24"/>
      <c r="Y680" s="24"/>
      <c r="Z680" s="27"/>
      <c r="AA680" s="18"/>
      <c r="AI680" s="23"/>
      <c r="AJ680" s="23"/>
      <c r="AK680" s="24"/>
      <c r="AL680" s="24"/>
      <c r="AM680" s="24"/>
      <c r="AN680" s="27"/>
      <c r="AO680" s="18"/>
      <c r="AP680" s="21"/>
    </row>
    <row r="681" spans="1:42" ht="15">
      <c r="A681" s="14">
        <v>954210</v>
      </c>
      <c r="B681" s="12">
        <f t="shared" si="260"/>
        <v>-954.21</v>
      </c>
      <c r="C681" s="12">
        <f t="shared" si="261"/>
        <v>1.8099999999999454</v>
      </c>
      <c r="D681" s="16">
        <v>0.92013999999999996</v>
      </c>
      <c r="G681" s="23"/>
      <c r="H681" s="23"/>
      <c r="I681" s="24"/>
      <c r="J681" s="24"/>
      <c r="K681" s="24"/>
      <c r="L681" s="27"/>
      <c r="M681" s="18"/>
      <c r="N681" s="21"/>
      <c r="U681" s="23"/>
      <c r="V681" s="23"/>
      <c r="W681" s="24"/>
      <c r="X681" s="24"/>
      <c r="Y681" s="24"/>
      <c r="Z681" s="27"/>
      <c r="AA681" s="18"/>
      <c r="AI681" s="23"/>
      <c r="AJ681" s="23"/>
      <c r="AK681" s="24"/>
      <c r="AL681" s="24"/>
      <c r="AM681" s="24"/>
      <c r="AN681" s="27"/>
      <c r="AO681" s="18"/>
      <c r="AP681" s="21"/>
    </row>
    <row r="682" spans="1:42" ht="15">
      <c r="A682" s="14">
        <v>952310</v>
      </c>
      <c r="B682" s="12">
        <f t="shared" si="260"/>
        <v>-952.31</v>
      </c>
      <c r="C682" s="12">
        <f t="shared" si="261"/>
        <v>1.9000000000000909</v>
      </c>
      <c r="D682" s="16">
        <v>1.0711999999999999</v>
      </c>
      <c r="G682" s="23"/>
      <c r="H682" s="23"/>
      <c r="I682" s="24"/>
      <c r="J682" s="24"/>
      <c r="K682" s="24"/>
      <c r="L682" s="27"/>
      <c r="M682" s="18"/>
      <c r="N682" s="21"/>
      <c r="U682" s="23"/>
      <c r="V682" s="23"/>
      <c r="W682" s="24"/>
      <c r="X682" s="24"/>
      <c r="Y682" s="24"/>
      <c r="Z682" s="27"/>
      <c r="AA682" s="18"/>
      <c r="AI682" s="23"/>
      <c r="AJ682" s="23"/>
      <c r="AK682" s="24"/>
      <c r="AL682" s="24"/>
      <c r="AM682" s="24"/>
      <c r="AN682" s="27"/>
      <c r="AO682" s="18"/>
      <c r="AP682" s="21"/>
    </row>
    <row r="683" spans="1:42" ht="15">
      <c r="A683" s="14">
        <v>950500</v>
      </c>
      <c r="B683" s="12">
        <f t="shared" si="260"/>
        <v>-950.5</v>
      </c>
      <c r="C683" s="12">
        <f t="shared" si="261"/>
        <v>1.8099999999999454</v>
      </c>
      <c r="D683" s="16">
        <v>1.1486000000000001</v>
      </c>
      <c r="G683" s="23"/>
      <c r="H683" s="23"/>
      <c r="I683" s="24"/>
      <c r="J683" s="24"/>
      <c r="K683" s="24"/>
      <c r="L683" s="27"/>
      <c r="M683" s="18"/>
      <c r="N683" s="21"/>
      <c r="U683" s="23"/>
      <c r="V683" s="23"/>
      <c r="W683" s="24"/>
      <c r="X683" s="24"/>
      <c r="Y683" s="24"/>
      <c r="Z683" s="27"/>
      <c r="AA683" s="18"/>
      <c r="AI683" s="23"/>
      <c r="AJ683" s="23"/>
      <c r="AK683" s="24"/>
      <c r="AL683" s="24"/>
      <c r="AM683" s="24"/>
      <c r="AN683" s="27"/>
      <c r="AO683" s="18"/>
      <c r="AP683" s="21"/>
    </row>
    <row r="684" spans="1:42" ht="15">
      <c r="A684" s="14">
        <v>948690</v>
      </c>
      <c r="B684" s="12">
        <f t="shared" si="260"/>
        <v>-948.69</v>
      </c>
      <c r="C684" s="12">
        <f t="shared" si="261"/>
        <v>1.8099999999999454</v>
      </c>
      <c r="D684" s="16">
        <v>1.0780000000000001</v>
      </c>
      <c r="G684" s="23"/>
      <c r="H684" s="23"/>
      <c r="I684" s="24"/>
      <c r="J684" s="24"/>
      <c r="K684" s="24"/>
      <c r="L684" s="27"/>
      <c r="M684" s="18"/>
      <c r="N684" s="21"/>
      <c r="U684" s="23"/>
      <c r="V684" s="23"/>
      <c r="W684" s="24"/>
      <c r="X684" s="24"/>
      <c r="Y684" s="24"/>
      <c r="Z684" s="27"/>
      <c r="AA684" s="18"/>
      <c r="AI684" s="23"/>
      <c r="AJ684" s="23"/>
      <c r="AK684" s="24"/>
      <c r="AL684" s="24"/>
      <c r="AM684" s="24"/>
      <c r="AN684" s="27"/>
      <c r="AO684" s="18"/>
      <c r="AP684" s="21"/>
    </row>
    <row r="685" spans="1:42" ht="15">
      <c r="A685" s="14">
        <v>946880</v>
      </c>
      <c r="B685" s="12">
        <f t="shared" si="260"/>
        <v>-946.88</v>
      </c>
      <c r="C685" s="12">
        <f t="shared" si="261"/>
        <v>1.8100000000000591</v>
      </c>
      <c r="D685" s="16">
        <v>0.72085999999999995</v>
      </c>
      <c r="G685" s="23"/>
      <c r="H685" s="23"/>
      <c r="I685" s="24"/>
      <c r="J685" s="24"/>
      <c r="K685" s="24"/>
      <c r="L685" s="27"/>
      <c r="M685" s="18"/>
      <c r="N685" s="21"/>
      <c r="U685" s="23"/>
      <c r="V685" s="23"/>
      <c r="W685" s="24"/>
      <c r="X685" s="24"/>
      <c r="Y685" s="24"/>
      <c r="Z685" s="27"/>
      <c r="AA685" s="18"/>
      <c r="AI685" s="23"/>
      <c r="AJ685" s="23"/>
      <c r="AK685" s="24"/>
      <c r="AL685" s="24"/>
      <c r="AM685" s="24"/>
      <c r="AN685" s="27"/>
      <c r="AO685" s="18"/>
      <c r="AP685" s="21"/>
    </row>
    <row r="686" spans="1:42" ht="15">
      <c r="A686" s="14">
        <v>944980</v>
      </c>
      <c r="B686" s="12">
        <f t="shared" si="260"/>
        <v>-944.98</v>
      </c>
      <c r="C686" s="12">
        <f t="shared" si="261"/>
        <v>1.8999999999999773</v>
      </c>
      <c r="D686" s="16">
        <v>0.75051999999999996</v>
      </c>
      <c r="G686" s="23"/>
      <c r="H686" s="23"/>
      <c r="I686" s="24"/>
      <c r="J686" s="24"/>
      <c r="K686" s="24"/>
      <c r="L686" s="27"/>
      <c r="M686" s="18"/>
      <c r="N686" s="21"/>
      <c r="U686" s="23"/>
      <c r="V686" s="23"/>
      <c r="W686" s="24"/>
      <c r="X686" s="24"/>
      <c r="Y686" s="24"/>
      <c r="Z686" s="27"/>
      <c r="AA686" s="18"/>
      <c r="AI686" s="23"/>
      <c r="AJ686" s="23"/>
      <c r="AK686" s="24"/>
      <c r="AL686" s="24"/>
      <c r="AM686" s="24"/>
      <c r="AN686" s="27"/>
      <c r="AO686" s="18"/>
      <c r="AP686" s="21"/>
    </row>
    <row r="687" spans="1:42" ht="15">
      <c r="A687" s="14">
        <v>943170</v>
      </c>
      <c r="B687" s="12">
        <f t="shared" si="260"/>
        <v>-943.17</v>
      </c>
      <c r="C687" s="12">
        <f t="shared" si="261"/>
        <v>1.8100000000000591</v>
      </c>
      <c r="D687" s="16">
        <v>0.52295999999999998</v>
      </c>
      <c r="G687" s="23"/>
      <c r="H687" s="23"/>
      <c r="I687" s="24"/>
      <c r="J687" s="24"/>
      <c r="K687" s="24"/>
      <c r="L687" s="27"/>
      <c r="M687" s="18"/>
      <c r="N687" s="21"/>
      <c r="U687" s="23"/>
      <c r="V687" s="23"/>
      <c r="W687" s="24"/>
      <c r="X687" s="24"/>
      <c r="Y687" s="24"/>
      <c r="Z687" s="27"/>
      <c r="AA687" s="18"/>
      <c r="AI687" s="23"/>
      <c r="AJ687" s="23"/>
      <c r="AK687" s="24"/>
      <c r="AL687" s="24"/>
      <c r="AM687" s="24"/>
      <c r="AN687" s="27"/>
      <c r="AO687" s="18"/>
      <c r="AP687" s="21"/>
    </row>
    <row r="688" spans="1:42" ht="15">
      <c r="A688" s="14">
        <v>941360</v>
      </c>
      <c r="B688" s="12">
        <f t="shared" si="260"/>
        <v>-941.36</v>
      </c>
      <c r="C688" s="12">
        <f t="shared" si="261"/>
        <v>1.8099999999999454</v>
      </c>
      <c r="D688" s="16">
        <v>0.49957000000000001</v>
      </c>
      <c r="G688" s="23"/>
      <c r="H688" s="23"/>
      <c r="I688" s="24"/>
      <c r="J688" s="24"/>
      <c r="K688" s="24"/>
      <c r="L688" s="27"/>
      <c r="M688" s="18"/>
      <c r="N688" s="21"/>
      <c r="U688" s="23"/>
      <c r="V688" s="23"/>
      <c r="W688" s="24"/>
      <c r="X688" s="24"/>
      <c r="Y688" s="24"/>
      <c r="Z688" s="27"/>
      <c r="AA688" s="18"/>
      <c r="AI688" s="23"/>
      <c r="AJ688" s="23"/>
      <c r="AK688" s="24"/>
      <c r="AL688" s="24"/>
      <c r="AM688" s="24"/>
      <c r="AN688" s="27"/>
      <c r="AO688" s="18"/>
      <c r="AP688" s="21"/>
    </row>
    <row r="689" spans="1:42" ht="15">
      <c r="A689" s="14">
        <v>939550</v>
      </c>
      <c r="B689" s="12">
        <f t="shared" si="260"/>
        <v>-939.55</v>
      </c>
      <c r="C689" s="12">
        <f t="shared" si="261"/>
        <v>1.8100000000000591</v>
      </c>
      <c r="D689" s="16">
        <v>0.24390000000000001</v>
      </c>
      <c r="G689" s="23"/>
      <c r="H689" s="23"/>
      <c r="I689" s="24"/>
      <c r="J689" s="24"/>
      <c r="K689" s="24"/>
      <c r="L689" s="27"/>
      <c r="M689" s="18"/>
      <c r="N689" s="21"/>
      <c r="U689" s="23"/>
      <c r="V689" s="23"/>
      <c r="W689" s="24"/>
      <c r="X689" s="24"/>
      <c r="Y689" s="24"/>
      <c r="Z689" s="27"/>
      <c r="AA689" s="18"/>
      <c r="AI689" s="23"/>
      <c r="AJ689" s="23"/>
      <c r="AK689" s="24"/>
      <c r="AL689" s="24"/>
      <c r="AM689" s="24"/>
      <c r="AN689" s="27"/>
      <c r="AO689" s="18"/>
      <c r="AP689" s="21"/>
    </row>
    <row r="690" spans="1:42" ht="15">
      <c r="A690" s="14">
        <v>937660</v>
      </c>
      <c r="B690" s="12">
        <f t="shared" si="260"/>
        <v>-937.66</v>
      </c>
      <c r="C690" s="12">
        <f t="shared" si="261"/>
        <v>1.8899999999999864</v>
      </c>
      <c r="D690" s="16">
        <v>0.46133000000000002</v>
      </c>
      <c r="G690" s="23"/>
      <c r="H690" s="23"/>
      <c r="I690" s="24"/>
      <c r="J690" s="24"/>
      <c r="K690" s="24"/>
      <c r="L690" s="27"/>
      <c r="M690" s="18"/>
      <c r="N690" s="21"/>
      <c r="U690" s="23"/>
      <c r="V690" s="23"/>
      <c r="W690" s="24"/>
      <c r="X690" s="24"/>
      <c r="Y690" s="24"/>
      <c r="Z690" s="27"/>
      <c r="AA690" s="18"/>
      <c r="AI690" s="23"/>
      <c r="AJ690" s="23"/>
      <c r="AK690" s="24"/>
      <c r="AL690" s="24"/>
      <c r="AM690" s="24"/>
      <c r="AN690" s="27"/>
      <c r="AO690" s="18"/>
      <c r="AP690" s="21"/>
    </row>
    <row r="691" spans="1:42" ht="15">
      <c r="A691" s="14">
        <v>935840</v>
      </c>
      <c r="B691" s="12">
        <f t="shared" si="260"/>
        <v>-935.84</v>
      </c>
      <c r="C691" s="12">
        <f t="shared" si="261"/>
        <v>1.8199999999999363</v>
      </c>
      <c r="D691" s="16">
        <v>0.47109000000000001</v>
      </c>
      <c r="G691" s="23"/>
      <c r="H691" s="23"/>
      <c r="I691" s="24"/>
      <c r="J691" s="24"/>
      <c r="K691" s="24"/>
      <c r="L691" s="27"/>
      <c r="M691" s="18"/>
      <c r="N691" s="21"/>
      <c r="U691" s="23"/>
      <c r="V691" s="23"/>
      <c r="W691" s="24"/>
      <c r="X691" s="24"/>
      <c r="Y691" s="24"/>
      <c r="Z691" s="27"/>
      <c r="AA691" s="18"/>
      <c r="AI691" s="23"/>
      <c r="AJ691" s="23"/>
      <c r="AK691" s="24"/>
      <c r="AL691" s="24"/>
      <c r="AM691" s="24"/>
      <c r="AN691" s="27"/>
      <c r="AO691" s="18"/>
      <c r="AP691" s="21"/>
    </row>
    <row r="692" spans="1:42" ht="15">
      <c r="A692" s="14">
        <v>934030</v>
      </c>
      <c r="B692" s="12">
        <f t="shared" si="260"/>
        <v>-934.03</v>
      </c>
      <c r="C692" s="12">
        <f t="shared" si="261"/>
        <v>1.8100000000000591</v>
      </c>
      <c r="D692" s="16">
        <v>0.7329</v>
      </c>
      <c r="G692" s="23"/>
      <c r="H692" s="23"/>
      <c r="I692" s="24"/>
      <c r="J692" s="24"/>
      <c r="K692" s="24"/>
      <c r="L692" s="27"/>
      <c r="M692" s="18"/>
      <c r="N692" s="21"/>
      <c r="U692" s="23"/>
      <c r="V692" s="23"/>
      <c r="W692" s="24"/>
      <c r="X692" s="24"/>
      <c r="Y692" s="24"/>
      <c r="Z692" s="27"/>
      <c r="AA692" s="18"/>
      <c r="AI692" s="23"/>
      <c r="AJ692" s="23"/>
      <c r="AK692" s="24"/>
      <c r="AL692" s="24"/>
      <c r="AM692" s="24"/>
      <c r="AN692" s="27"/>
      <c r="AO692" s="18"/>
      <c r="AP692" s="21"/>
    </row>
    <row r="693" spans="1:42" ht="15">
      <c r="A693" s="14">
        <v>932220</v>
      </c>
      <c r="B693" s="12">
        <f t="shared" si="260"/>
        <v>-932.22</v>
      </c>
      <c r="C693" s="12">
        <f t="shared" si="261"/>
        <v>1.8099999999999454</v>
      </c>
      <c r="D693" s="16">
        <v>0.65922000000000003</v>
      </c>
      <c r="G693" s="23"/>
      <c r="H693" s="23"/>
      <c r="I693" s="24"/>
      <c r="J693" s="24"/>
      <c r="K693" s="24"/>
      <c r="L693" s="27"/>
      <c r="M693" s="18"/>
      <c r="N693" s="21"/>
      <c r="U693" s="23"/>
      <c r="V693" s="23"/>
      <c r="W693" s="24"/>
      <c r="X693" s="24"/>
      <c r="Y693" s="24"/>
      <c r="Z693" s="27"/>
      <c r="AA693" s="18"/>
      <c r="AI693" s="23"/>
      <c r="AJ693" s="23"/>
      <c r="AK693" s="24"/>
      <c r="AL693" s="24"/>
      <c r="AM693" s="24"/>
      <c r="AN693" s="27"/>
      <c r="AO693" s="18"/>
      <c r="AP693" s="21"/>
    </row>
    <row r="694" spans="1:42" ht="15">
      <c r="A694" s="14">
        <v>930330</v>
      </c>
      <c r="B694" s="12">
        <f t="shared" si="260"/>
        <v>-930.33</v>
      </c>
      <c r="C694" s="12">
        <f t="shared" si="261"/>
        <v>1.8899999999999864</v>
      </c>
      <c r="D694" s="16">
        <v>0.65210000000000001</v>
      </c>
      <c r="G694" s="23"/>
      <c r="H694" s="23"/>
      <c r="I694" s="24"/>
      <c r="J694" s="24"/>
      <c r="K694" s="24"/>
      <c r="L694" s="27"/>
      <c r="M694" s="18"/>
      <c r="N694" s="21"/>
      <c r="U694" s="23"/>
      <c r="V694" s="23"/>
      <c r="W694" s="24"/>
      <c r="X694" s="24"/>
      <c r="Y694" s="24"/>
      <c r="Z694" s="27"/>
      <c r="AA694" s="18"/>
      <c r="AI694" s="23"/>
      <c r="AJ694" s="23"/>
      <c r="AK694" s="24"/>
      <c r="AL694" s="24"/>
      <c r="AM694" s="24"/>
      <c r="AN694" s="27"/>
      <c r="AO694" s="18"/>
      <c r="AP694" s="21"/>
    </row>
    <row r="695" spans="1:42" ht="15">
      <c r="A695" s="14">
        <v>928520</v>
      </c>
      <c r="B695" s="12">
        <f t="shared" si="260"/>
        <v>-928.52</v>
      </c>
      <c r="C695" s="12">
        <f t="shared" si="261"/>
        <v>1.8100000000000591</v>
      </c>
      <c r="D695" s="16">
        <v>0.53695000000000004</v>
      </c>
      <c r="G695" s="23"/>
      <c r="H695" s="23"/>
      <c r="I695" s="24"/>
      <c r="J695" s="24"/>
      <c r="K695" s="24"/>
      <c r="L695" s="27"/>
      <c r="M695" s="18"/>
      <c r="N695" s="21"/>
      <c r="U695" s="23"/>
      <c r="V695" s="23"/>
      <c r="W695" s="24"/>
      <c r="X695" s="24"/>
      <c r="Y695" s="24"/>
      <c r="Z695" s="27"/>
      <c r="AA695" s="18"/>
      <c r="AI695" s="23"/>
      <c r="AJ695" s="23"/>
      <c r="AK695" s="24"/>
      <c r="AL695" s="24"/>
      <c r="AM695" s="24"/>
      <c r="AN695" s="27"/>
      <c r="AO695" s="18"/>
      <c r="AP695" s="21"/>
    </row>
    <row r="696" spans="1:42" ht="15">
      <c r="A696" s="14">
        <v>926540</v>
      </c>
      <c r="B696" s="12">
        <f t="shared" si="260"/>
        <v>-926.54</v>
      </c>
      <c r="C696" s="12">
        <f t="shared" si="261"/>
        <v>1.9800000000000182</v>
      </c>
      <c r="D696" s="16">
        <v>0.25056</v>
      </c>
      <c r="G696" s="23"/>
      <c r="H696" s="23"/>
      <c r="I696" s="24"/>
      <c r="J696" s="24"/>
      <c r="K696" s="24"/>
      <c r="L696" s="27"/>
      <c r="M696" s="18"/>
      <c r="N696" s="21"/>
      <c r="U696" s="23"/>
      <c r="V696" s="23"/>
      <c r="W696" s="24"/>
      <c r="X696" s="24"/>
      <c r="Y696" s="24"/>
      <c r="Z696" s="27"/>
      <c r="AA696" s="18"/>
      <c r="AI696" s="23"/>
      <c r="AJ696" s="23"/>
      <c r="AK696" s="24"/>
      <c r="AL696" s="24"/>
      <c r="AM696" s="24"/>
      <c r="AN696" s="27"/>
      <c r="AO696" s="18"/>
      <c r="AP696" s="21"/>
    </row>
    <row r="697" spans="1:42" ht="15">
      <c r="A697" s="14">
        <v>924730</v>
      </c>
      <c r="B697" s="12">
        <f t="shared" si="260"/>
        <v>-924.73</v>
      </c>
      <c r="C697" s="12">
        <f t="shared" si="261"/>
        <v>1.8099999999999454</v>
      </c>
      <c r="D697" s="16">
        <v>0.27312999999999998</v>
      </c>
      <c r="G697" s="23"/>
      <c r="H697" s="23"/>
      <c r="I697" s="24"/>
      <c r="J697" s="24"/>
      <c r="K697" s="24"/>
      <c r="L697" s="27"/>
      <c r="M697" s="18"/>
      <c r="N697" s="21"/>
      <c r="U697" s="23"/>
      <c r="V697" s="23"/>
      <c r="W697" s="24"/>
      <c r="X697" s="24"/>
      <c r="Y697" s="24"/>
      <c r="Z697" s="27"/>
      <c r="AA697" s="18"/>
      <c r="AI697" s="23"/>
      <c r="AJ697" s="23"/>
      <c r="AK697" s="24"/>
      <c r="AL697" s="24"/>
      <c r="AM697" s="24"/>
      <c r="AN697" s="27"/>
      <c r="AO697" s="18"/>
      <c r="AP697" s="21"/>
    </row>
    <row r="698" spans="1:42" ht="15">
      <c r="A698" s="14">
        <v>922920</v>
      </c>
      <c r="B698" s="12">
        <f t="shared" si="260"/>
        <v>-922.92</v>
      </c>
      <c r="C698" s="12">
        <f t="shared" si="261"/>
        <v>1.8100000000000591</v>
      </c>
      <c r="D698" s="16">
        <v>0.45162000000000002</v>
      </c>
      <c r="G698" s="23"/>
      <c r="H698" s="23"/>
      <c r="I698" s="24"/>
      <c r="J698" s="24"/>
      <c r="K698" s="24"/>
      <c r="L698" s="27"/>
      <c r="M698" s="18"/>
      <c r="N698" s="21"/>
      <c r="U698" s="23"/>
      <c r="V698" s="23"/>
      <c r="W698" s="24"/>
      <c r="X698" s="24"/>
      <c r="Y698" s="24"/>
      <c r="Z698" s="27"/>
      <c r="AA698" s="18"/>
      <c r="AI698" s="23"/>
      <c r="AJ698" s="23"/>
      <c r="AK698" s="24"/>
      <c r="AL698" s="24"/>
      <c r="AM698" s="24"/>
      <c r="AN698" s="27"/>
      <c r="AO698" s="18"/>
      <c r="AP698" s="21"/>
    </row>
    <row r="699" spans="1:42" ht="15">
      <c r="A699" s="14">
        <v>921440</v>
      </c>
      <c r="B699" s="12">
        <f t="shared" si="260"/>
        <v>-921.44</v>
      </c>
      <c r="C699" s="12">
        <f t="shared" si="261"/>
        <v>1.4799999999999045</v>
      </c>
      <c r="D699" s="16">
        <v>0.55889</v>
      </c>
      <c r="G699" s="23"/>
      <c r="H699" s="23"/>
      <c r="I699" s="24"/>
      <c r="J699" s="24"/>
      <c r="K699" s="24"/>
      <c r="L699" s="27"/>
      <c r="M699" s="18"/>
      <c r="N699" s="21"/>
      <c r="U699" s="23"/>
      <c r="V699" s="23"/>
      <c r="W699" s="24"/>
      <c r="X699" s="24"/>
      <c r="Y699" s="24"/>
      <c r="Z699" s="27"/>
      <c r="AA699" s="18"/>
      <c r="AI699" s="23"/>
      <c r="AJ699" s="23"/>
      <c r="AK699" s="24"/>
      <c r="AL699" s="24"/>
      <c r="AM699" s="24"/>
      <c r="AN699" s="27"/>
      <c r="AO699" s="18"/>
      <c r="AP699" s="21"/>
    </row>
    <row r="700" spans="1:42" ht="15">
      <c r="A700" s="14">
        <v>919900</v>
      </c>
      <c r="B700" s="12">
        <f t="shared" si="260"/>
        <v>-919.9</v>
      </c>
      <c r="C700" s="12">
        <f t="shared" si="261"/>
        <v>1.5400000000000773</v>
      </c>
      <c r="D700" s="16">
        <v>0.69803000000000004</v>
      </c>
      <c r="G700" s="23"/>
      <c r="H700" s="23"/>
      <c r="I700" s="24"/>
      <c r="J700" s="24"/>
      <c r="K700" s="24"/>
      <c r="L700" s="27"/>
      <c r="M700" s="18"/>
      <c r="N700" s="21"/>
      <c r="U700" s="23"/>
      <c r="V700" s="23"/>
      <c r="W700" s="24"/>
      <c r="X700" s="24"/>
      <c r="Y700" s="24"/>
      <c r="Z700" s="27"/>
      <c r="AA700" s="18"/>
      <c r="AI700" s="23"/>
      <c r="AJ700" s="23"/>
      <c r="AK700" s="24"/>
      <c r="AL700" s="24"/>
      <c r="AM700" s="24"/>
      <c r="AN700" s="27"/>
      <c r="AO700" s="18"/>
      <c r="AP700" s="21"/>
    </row>
    <row r="701" spans="1:42" ht="15">
      <c r="A701" s="14">
        <v>918420</v>
      </c>
      <c r="B701" s="12">
        <f t="shared" si="260"/>
        <v>-918.42</v>
      </c>
      <c r="C701" s="12">
        <f t="shared" si="261"/>
        <v>1.4800000000000182</v>
      </c>
      <c r="D701" s="16">
        <v>0.88680000000000003</v>
      </c>
      <c r="G701" s="23"/>
      <c r="H701" s="23"/>
      <c r="I701" s="24"/>
      <c r="J701" s="24"/>
      <c r="K701" s="24"/>
      <c r="L701" s="27"/>
      <c r="M701" s="18"/>
      <c r="N701" s="21"/>
      <c r="U701" s="23"/>
      <c r="V701" s="23"/>
      <c r="W701" s="24"/>
      <c r="X701" s="24"/>
      <c r="Y701" s="24"/>
      <c r="Z701" s="27"/>
      <c r="AA701" s="18"/>
      <c r="AI701" s="23"/>
      <c r="AJ701" s="23"/>
      <c r="AK701" s="24"/>
      <c r="AL701" s="24"/>
      <c r="AM701" s="24"/>
      <c r="AN701" s="27"/>
      <c r="AO701" s="18"/>
      <c r="AP701" s="21"/>
    </row>
    <row r="702" spans="1:42" ht="15">
      <c r="A702" s="14">
        <v>916950</v>
      </c>
      <c r="B702" s="12">
        <f t="shared" si="260"/>
        <v>-916.95</v>
      </c>
      <c r="C702" s="12">
        <f t="shared" si="261"/>
        <v>1.4699999999999136</v>
      </c>
      <c r="D702" s="16">
        <v>1.0772999999999999</v>
      </c>
      <c r="G702" s="23"/>
      <c r="H702" s="23"/>
      <c r="I702" s="24"/>
      <c r="J702" s="24"/>
      <c r="K702" s="24"/>
      <c r="L702" s="27"/>
      <c r="M702" s="18"/>
      <c r="N702" s="21"/>
      <c r="U702" s="23"/>
      <c r="V702" s="23"/>
      <c r="W702" s="24"/>
      <c r="X702" s="24"/>
      <c r="Y702" s="24"/>
      <c r="Z702" s="27"/>
      <c r="AA702" s="18"/>
      <c r="AI702" s="23"/>
      <c r="AJ702" s="23"/>
      <c r="AK702" s="24"/>
      <c r="AL702" s="24"/>
      <c r="AM702" s="24"/>
      <c r="AN702" s="27"/>
      <c r="AO702" s="18"/>
      <c r="AP702" s="21"/>
    </row>
    <row r="703" spans="1:42" ht="15">
      <c r="A703" s="14">
        <v>915470</v>
      </c>
      <c r="B703" s="12">
        <f t="shared" si="260"/>
        <v>-915.47</v>
      </c>
      <c r="C703" s="12">
        <f t="shared" si="261"/>
        <v>1.4800000000000182</v>
      </c>
      <c r="D703" s="16">
        <v>1.06</v>
      </c>
      <c r="G703" s="23"/>
      <c r="H703" s="23"/>
      <c r="I703" s="24"/>
      <c r="J703" s="24"/>
      <c r="K703" s="24"/>
      <c r="L703" s="27"/>
      <c r="M703" s="18"/>
      <c r="N703" s="21"/>
      <c r="U703" s="23"/>
      <c r="V703" s="23"/>
      <c r="W703" s="24"/>
      <c r="X703" s="24"/>
      <c r="Y703" s="24"/>
      <c r="Z703" s="27"/>
      <c r="AA703" s="18"/>
      <c r="AI703" s="23"/>
      <c r="AJ703" s="23"/>
      <c r="AK703" s="24"/>
      <c r="AL703" s="24"/>
      <c r="AM703" s="24"/>
      <c r="AN703" s="27"/>
      <c r="AO703" s="18"/>
      <c r="AP703" s="21"/>
    </row>
    <row r="704" spans="1:42" ht="15">
      <c r="A704" s="14">
        <v>913990</v>
      </c>
      <c r="B704" s="12">
        <f t="shared" si="260"/>
        <v>-913.99</v>
      </c>
      <c r="C704" s="12">
        <f t="shared" si="261"/>
        <v>1.4800000000000182</v>
      </c>
      <c r="D704" s="16">
        <v>1.0920000000000001</v>
      </c>
      <c r="G704" s="23"/>
      <c r="H704" s="23"/>
      <c r="I704" s="24"/>
      <c r="J704" s="24"/>
      <c r="K704" s="24"/>
      <c r="L704" s="27"/>
      <c r="M704" s="18"/>
      <c r="N704" s="21"/>
      <c r="U704" s="23"/>
      <c r="V704" s="23"/>
      <c r="W704" s="24"/>
      <c r="X704" s="24"/>
      <c r="Y704" s="24"/>
      <c r="Z704" s="27"/>
      <c r="AA704" s="18"/>
      <c r="AI704" s="23"/>
      <c r="AJ704" s="23"/>
      <c r="AK704" s="24"/>
      <c r="AL704" s="24"/>
      <c r="AM704" s="24"/>
      <c r="AN704" s="27"/>
      <c r="AO704" s="18"/>
      <c r="AP704" s="21"/>
    </row>
    <row r="705" spans="1:42" ht="15">
      <c r="A705" s="14">
        <v>912510</v>
      </c>
      <c r="B705" s="12">
        <f t="shared" si="260"/>
        <v>-912.51</v>
      </c>
      <c r="C705" s="12">
        <f t="shared" si="261"/>
        <v>1.4800000000000182</v>
      </c>
      <c r="D705" s="16">
        <v>1.0067999999999999</v>
      </c>
      <c r="G705" s="23"/>
      <c r="H705" s="23"/>
      <c r="I705" s="24"/>
      <c r="J705" s="24"/>
      <c r="K705" s="24"/>
      <c r="L705" s="27"/>
      <c r="M705" s="18"/>
      <c r="N705" s="21"/>
      <c r="U705" s="23"/>
      <c r="V705" s="23"/>
      <c r="W705" s="24"/>
      <c r="X705" s="24"/>
      <c r="Y705" s="24"/>
      <c r="Z705" s="27"/>
      <c r="AA705" s="18"/>
      <c r="AI705" s="23"/>
      <c r="AJ705" s="23"/>
      <c r="AK705" s="24"/>
      <c r="AL705" s="24"/>
      <c r="AM705" s="24"/>
      <c r="AN705" s="27"/>
      <c r="AO705" s="18"/>
      <c r="AP705" s="21"/>
    </row>
    <row r="706" spans="1:42" ht="15">
      <c r="A706" s="14">
        <v>911030</v>
      </c>
      <c r="B706" s="12">
        <f t="shared" si="260"/>
        <v>-911.03</v>
      </c>
      <c r="C706" s="12">
        <f t="shared" si="261"/>
        <v>1.4800000000000182</v>
      </c>
      <c r="D706" s="16">
        <v>0.98689000000000004</v>
      </c>
      <c r="G706" s="23"/>
      <c r="H706" s="23"/>
      <c r="I706" s="24"/>
      <c r="J706" s="24"/>
      <c r="K706" s="24"/>
      <c r="L706" s="27"/>
      <c r="M706" s="18"/>
      <c r="N706" s="21"/>
      <c r="U706" s="23"/>
      <c r="V706" s="23"/>
      <c r="W706" s="24"/>
      <c r="X706" s="24"/>
      <c r="Y706" s="24"/>
      <c r="Z706" s="27"/>
      <c r="AA706" s="18"/>
      <c r="AI706" s="23"/>
      <c r="AJ706" s="23"/>
      <c r="AK706" s="24"/>
      <c r="AL706" s="24"/>
      <c r="AM706" s="24"/>
      <c r="AN706" s="27"/>
      <c r="AO706" s="18"/>
      <c r="AP706" s="21"/>
    </row>
    <row r="707" spans="1:42" ht="15">
      <c r="A707" s="14">
        <v>909560</v>
      </c>
      <c r="B707" s="12">
        <f t="shared" ref="B707:B770" si="262">-A707/1000</f>
        <v>-909.56</v>
      </c>
      <c r="C707" s="12">
        <f t="shared" si="261"/>
        <v>1.4700000000000273</v>
      </c>
      <c r="D707" s="16">
        <v>1.0699000000000001</v>
      </c>
      <c r="G707" s="23"/>
      <c r="H707" s="23"/>
      <c r="I707" s="24"/>
      <c r="J707" s="24"/>
      <c r="K707" s="24"/>
      <c r="L707" s="27"/>
      <c r="M707" s="18"/>
      <c r="N707" s="21"/>
      <c r="U707" s="23"/>
      <c r="V707" s="23"/>
      <c r="W707" s="24"/>
      <c r="X707" s="24"/>
      <c r="Y707" s="24"/>
      <c r="Z707" s="27"/>
      <c r="AA707" s="18"/>
      <c r="AI707" s="23"/>
      <c r="AJ707" s="23"/>
      <c r="AK707" s="24"/>
      <c r="AL707" s="24"/>
      <c r="AM707" s="24"/>
      <c r="AN707" s="27"/>
      <c r="AO707" s="18"/>
      <c r="AP707" s="21"/>
    </row>
    <row r="708" spans="1:42" ht="15">
      <c r="A708" s="14">
        <v>908020</v>
      </c>
      <c r="B708" s="12">
        <f t="shared" si="262"/>
        <v>-908.02</v>
      </c>
      <c r="C708" s="12">
        <f t="shared" ref="C708:C771" si="263">B708-B707</f>
        <v>1.5399999999999636</v>
      </c>
      <c r="D708" s="16">
        <v>1.1253</v>
      </c>
      <c r="G708" s="23"/>
      <c r="H708" s="23"/>
      <c r="I708" s="24"/>
      <c r="J708" s="24"/>
      <c r="K708" s="24"/>
      <c r="L708" s="27"/>
      <c r="M708" s="18"/>
      <c r="N708" s="21"/>
      <c r="U708" s="23"/>
      <c r="V708" s="23"/>
      <c r="W708" s="24"/>
      <c r="X708" s="24"/>
      <c r="Y708" s="24"/>
      <c r="Z708" s="27"/>
      <c r="AA708" s="18"/>
      <c r="AI708" s="23"/>
      <c r="AJ708" s="23"/>
      <c r="AK708" s="24"/>
      <c r="AL708" s="24"/>
      <c r="AM708" s="24"/>
      <c r="AN708" s="27"/>
      <c r="AO708" s="18"/>
      <c r="AP708" s="21"/>
    </row>
    <row r="709" spans="1:42" ht="15">
      <c r="A709" s="14">
        <v>906540</v>
      </c>
      <c r="B709" s="12">
        <f t="shared" si="262"/>
        <v>-906.54</v>
      </c>
      <c r="C709" s="12">
        <f t="shared" si="263"/>
        <v>1.4800000000000182</v>
      </c>
      <c r="D709" s="16">
        <v>1.216</v>
      </c>
      <c r="G709" s="23"/>
      <c r="H709" s="23"/>
      <c r="I709" s="24"/>
      <c r="J709" s="24"/>
      <c r="K709" s="24"/>
      <c r="L709" s="27"/>
      <c r="M709" s="18"/>
      <c r="N709" s="21"/>
      <c r="U709" s="23"/>
      <c r="V709" s="23"/>
      <c r="W709" s="24"/>
      <c r="X709" s="24"/>
      <c r="Y709" s="24"/>
      <c r="Z709" s="27"/>
      <c r="AA709" s="18"/>
      <c r="AI709" s="23"/>
      <c r="AJ709" s="23"/>
      <c r="AK709" s="24"/>
      <c r="AL709" s="24"/>
      <c r="AM709" s="24"/>
      <c r="AN709" s="27"/>
      <c r="AO709" s="18"/>
      <c r="AP709" s="21"/>
    </row>
    <row r="710" spans="1:42" ht="15">
      <c r="A710" s="14">
        <v>905060</v>
      </c>
      <c r="B710" s="12">
        <f t="shared" si="262"/>
        <v>-905.06</v>
      </c>
      <c r="C710" s="12">
        <f t="shared" si="263"/>
        <v>1.4800000000000182</v>
      </c>
      <c r="D710" s="16">
        <v>1.0944</v>
      </c>
      <c r="G710" s="23"/>
      <c r="H710" s="23"/>
      <c r="I710" s="24"/>
      <c r="J710" s="24"/>
      <c r="K710" s="24"/>
      <c r="L710" s="27"/>
      <c r="M710" s="18"/>
      <c r="N710" s="21"/>
      <c r="U710" s="23"/>
      <c r="V710" s="23"/>
      <c r="W710" s="24"/>
      <c r="X710" s="24"/>
      <c r="Y710" s="24"/>
      <c r="Z710" s="27"/>
      <c r="AA710" s="18"/>
      <c r="AI710" s="23"/>
      <c r="AJ710" s="23"/>
      <c r="AK710" s="24"/>
      <c r="AL710" s="24"/>
      <c r="AM710" s="24"/>
      <c r="AN710" s="27"/>
      <c r="AO710" s="18"/>
      <c r="AP710" s="21"/>
    </row>
    <row r="711" spans="1:42" ht="15">
      <c r="A711" s="14">
        <v>903580</v>
      </c>
      <c r="B711" s="12">
        <f t="shared" si="262"/>
        <v>-903.58</v>
      </c>
      <c r="C711" s="12">
        <f t="shared" si="263"/>
        <v>1.4799999999999045</v>
      </c>
      <c r="D711" s="16">
        <v>1.2890999999999999</v>
      </c>
      <c r="G711" s="23"/>
      <c r="H711" s="23"/>
      <c r="I711" s="24"/>
      <c r="J711" s="24"/>
      <c r="K711" s="24"/>
      <c r="L711" s="27"/>
      <c r="M711" s="18"/>
      <c r="N711" s="21"/>
      <c r="U711" s="23"/>
      <c r="V711" s="23"/>
      <c r="W711" s="24"/>
      <c r="X711" s="24"/>
      <c r="Y711" s="24"/>
      <c r="Z711" s="27"/>
      <c r="AA711" s="18"/>
      <c r="AI711" s="23"/>
      <c r="AJ711" s="23"/>
      <c r="AK711" s="24"/>
      <c r="AL711" s="24"/>
      <c r="AM711" s="24"/>
      <c r="AN711" s="27"/>
      <c r="AO711" s="18"/>
      <c r="AP711" s="21"/>
    </row>
    <row r="712" spans="1:42" ht="15">
      <c r="A712" s="14">
        <v>902110</v>
      </c>
      <c r="B712" s="12">
        <f t="shared" si="262"/>
        <v>-902.11</v>
      </c>
      <c r="C712" s="12">
        <f t="shared" si="263"/>
        <v>1.4700000000000273</v>
      </c>
      <c r="D712" s="16">
        <v>1.3956999999999999</v>
      </c>
      <c r="G712" s="23"/>
      <c r="H712" s="23"/>
      <c r="I712" s="24"/>
      <c r="J712" s="24"/>
      <c r="K712" s="24"/>
      <c r="L712" s="27"/>
      <c r="M712" s="18"/>
      <c r="N712" s="21"/>
      <c r="U712" s="23"/>
      <c r="V712" s="23"/>
      <c r="W712" s="24"/>
      <c r="X712" s="24"/>
      <c r="Y712" s="24"/>
      <c r="Z712" s="27"/>
      <c r="AA712" s="18"/>
      <c r="AI712" s="23"/>
      <c r="AJ712" s="23"/>
      <c r="AK712" s="24"/>
      <c r="AL712" s="24"/>
      <c r="AM712" s="24"/>
      <c r="AN712" s="27"/>
      <c r="AO712" s="18"/>
      <c r="AP712" s="21"/>
    </row>
    <row r="713" spans="1:42" ht="15">
      <c r="A713" s="14">
        <v>900630</v>
      </c>
      <c r="B713" s="12">
        <f t="shared" si="262"/>
        <v>-900.63</v>
      </c>
      <c r="C713" s="12">
        <f t="shared" si="263"/>
        <v>1.4800000000000182</v>
      </c>
      <c r="D713" s="16">
        <v>1.5793999999999999</v>
      </c>
      <c r="G713" s="23"/>
      <c r="H713" s="23"/>
      <c r="I713" s="24"/>
      <c r="J713" s="24"/>
      <c r="K713" s="24"/>
      <c r="L713" s="27"/>
      <c r="M713" s="18"/>
      <c r="N713" s="21"/>
      <c r="U713" s="23"/>
      <c r="V713" s="23"/>
      <c r="W713" s="24"/>
      <c r="X713" s="24"/>
      <c r="Y713" s="24"/>
      <c r="Z713" s="27"/>
      <c r="AA713" s="18"/>
      <c r="AI713" s="23"/>
      <c r="AJ713" s="23"/>
      <c r="AK713" s="24"/>
      <c r="AL713" s="24"/>
      <c r="AM713" s="24"/>
      <c r="AN713" s="27"/>
      <c r="AO713" s="18"/>
      <c r="AP713" s="21"/>
    </row>
    <row r="714" spans="1:42" ht="15">
      <c r="A714" s="14">
        <v>899150</v>
      </c>
      <c r="B714" s="12">
        <f t="shared" si="262"/>
        <v>-899.15</v>
      </c>
      <c r="C714" s="12">
        <f t="shared" si="263"/>
        <v>1.4800000000000182</v>
      </c>
      <c r="D714" s="16">
        <v>1.2695000000000001</v>
      </c>
      <c r="G714" s="23"/>
      <c r="H714" s="23"/>
      <c r="I714" s="24"/>
      <c r="J714" s="24"/>
      <c r="K714" s="24"/>
      <c r="L714" s="27"/>
      <c r="M714" s="18"/>
      <c r="N714" s="21"/>
      <c r="U714" s="23"/>
      <c r="V714" s="23"/>
      <c r="W714" s="24"/>
      <c r="X714" s="24"/>
      <c r="Y714" s="24"/>
      <c r="Z714" s="27"/>
      <c r="AA714" s="18"/>
      <c r="AI714" s="23"/>
      <c r="AJ714" s="23"/>
      <c r="AK714" s="24"/>
      <c r="AL714" s="24"/>
      <c r="AM714" s="24"/>
      <c r="AN714" s="27"/>
      <c r="AO714" s="18"/>
      <c r="AP714" s="21"/>
    </row>
    <row r="715" spans="1:42" ht="15">
      <c r="A715" s="14">
        <v>897670</v>
      </c>
      <c r="B715" s="12">
        <f t="shared" si="262"/>
        <v>-897.67</v>
      </c>
      <c r="C715" s="12">
        <f t="shared" si="263"/>
        <v>1.4800000000000182</v>
      </c>
      <c r="D715" s="16">
        <v>1.4396</v>
      </c>
      <c r="G715" s="23"/>
      <c r="H715" s="23"/>
      <c r="I715" s="24"/>
      <c r="J715" s="24"/>
      <c r="K715" s="24"/>
      <c r="L715" s="27"/>
      <c r="M715" s="18"/>
      <c r="N715" s="21"/>
      <c r="U715" s="23"/>
      <c r="V715" s="23"/>
      <c r="W715" s="24"/>
      <c r="X715" s="24"/>
      <c r="Y715" s="24"/>
      <c r="Z715" s="27"/>
      <c r="AA715" s="18"/>
      <c r="AI715" s="23"/>
      <c r="AJ715" s="23"/>
      <c r="AK715" s="24"/>
      <c r="AL715" s="24"/>
      <c r="AM715" s="24"/>
      <c r="AN715" s="27"/>
      <c r="AO715" s="18"/>
      <c r="AP715" s="21"/>
    </row>
    <row r="716" spans="1:42" ht="15">
      <c r="A716" s="14">
        <v>896200</v>
      </c>
      <c r="B716" s="12">
        <f t="shared" si="262"/>
        <v>-896.2</v>
      </c>
      <c r="C716" s="12">
        <f t="shared" si="263"/>
        <v>1.4699999999999136</v>
      </c>
      <c r="D716" s="16">
        <v>0.92806999999999995</v>
      </c>
      <c r="G716" s="23"/>
      <c r="H716" s="23"/>
      <c r="I716" s="24"/>
      <c r="J716" s="24"/>
      <c r="K716" s="24"/>
      <c r="L716" s="27"/>
      <c r="M716" s="18"/>
      <c r="N716" s="21"/>
      <c r="U716" s="23"/>
      <c r="V716" s="23"/>
      <c r="W716" s="24"/>
      <c r="X716" s="24"/>
      <c r="Y716" s="24"/>
      <c r="Z716" s="27"/>
      <c r="AA716" s="18"/>
      <c r="AI716" s="23"/>
      <c r="AJ716" s="23"/>
      <c r="AK716" s="24"/>
      <c r="AL716" s="24"/>
      <c r="AM716" s="24"/>
      <c r="AN716" s="27"/>
      <c r="AO716" s="18"/>
      <c r="AP716" s="21"/>
    </row>
    <row r="717" spans="1:42" ht="15">
      <c r="A717" s="14">
        <v>894650</v>
      </c>
      <c r="B717" s="12">
        <f t="shared" si="262"/>
        <v>-894.65</v>
      </c>
      <c r="C717" s="12">
        <f t="shared" si="263"/>
        <v>1.5500000000000682</v>
      </c>
      <c r="D717" s="16">
        <v>0.60185999999999995</v>
      </c>
      <c r="G717" s="23"/>
      <c r="H717" s="23"/>
      <c r="I717" s="24"/>
      <c r="J717" s="24"/>
      <c r="K717" s="24"/>
      <c r="L717" s="27"/>
      <c r="M717" s="18"/>
      <c r="N717" s="21"/>
      <c r="U717" s="23"/>
      <c r="V717" s="23"/>
      <c r="W717" s="24"/>
      <c r="X717" s="24"/>
      <c r="Y717" s="24"/>
      <c r="Z717" s="27"/>
      <c r="AA717" s="18"/>
      <c r="AI717" s="23"/>
      <c r="AJ717" s="23"/>
      <c r="AK717" s="24"/>
      <c r="AL717" s="24"/>
      <c r="AM717" s="24"/>
      <c r="AN717" s="27"/>
      <c r="AO717" s="18"/>
      <c r="AP717" s="21"/>
    </row>
    <row r="718" spans="1:42" ht="15">
      <c r="A718" s="14">
        <v>893180</v>
      </c>
      <c r="B718" s="12">
        <f t="shared" si="262"/>
        <v>-893.18</v>
      </c>
      <c r="C718" s="12">
        <f t="shared" si="263"/>
        <v>1.4700000000000273</v>
      </c>
      <c r="D718" s="16">
        <v>0.43681999999999999</v>
      </c>
      <c r="G718" s="23"/>
      <c r="H718" s="23"/>
      <c r="I718" s="24"/>
      <c r="J718" s="24"/>
      <c r="K718" s="24"/>
      <c r="L718" s="27"/>
      <c r="M718" s="18"/>
      <c r="N718" s="21"/>
      <c r="U718" s="23"/>
      <c r="V718" s="23"/>
      <c r="W718" s="24"/>
      <c r="X718" s="24"/>
      <c r="Y718" s="24"/>
      <c r="Z718" s="27"/>
      <c r="AA718" s="18"/>
      <c r="AI718" s="23"/>
      <c r="AJ718" s="23"/>
      <c r="AK718" s="24"/>
      <c r="AL718" s="24"/>
      <c r="AM718" s="24"/>
      <c r="AN718" s="27"/>
      <c r="AO718" s="18"/>
      <c r="AP718" s="21"/>
    </row>
    <row r="719" spans="1:42" ht="15">
      <c r="A719" s="14">
        <v>891700</v>
      </c>
      <c r="B719" s="12">
        <f t="shared" si="262"/>
        <v>-891.7</v>
      </c>
      <c r="C719" s="12">
        <f t="shared" si="263"/>
        <v>1.4799999999999045</v>
      </c>
      <c r="D719" s="16">
        <v>0.32761000000000001</v>
      </c>
      <c r="G719" s="23"/>
      <c r="H719" s="23"/>
      <c r="I719" s="24"/>
      <c r="J719" s="24"/>
      <c r="K719" s="24"/>
      <c r="L719" s="27"/>
      <c r="M719" s="18"/>
      <c r="N719" s="21"/>
      <c r="U719" s="23"/>
      <c r="V719" s="23"/>
      <c r="W719" s="24"/>
      <c r="X719" s="24"/>
      <c r="Y719" s="24"/>
      <c r="Z719" s="27"/>
      <c r="AA719" s="18"/>
      <c r="AI719" s="23"/>
      <c r="AJ719" s="23"/>
      <c r="AK719" s="24"/>
      <c r="AL719" s="24"/>
      <c r="AM719" s="24"/>
      <c r="AN719" s="27"/>
      <c r="AO719" s="18"/>
      <c r="AP719" s="21"/>
    </row>
    <row r="720" spans="1:42" ht="15">
      <c r="A720" s="14">
        <v>890220</v>
      </c>
      <c r="B720" s="12">
        <f t="shared" si="262"/>
        <v>-890.22</v>
      </c>
      <c r="C720" s="12">
        <f t="shared" si="263"/>
        <v>1.4800000000000182</v>
      </c>
      <c r="D720" s="16">
        <v>0.30573</v>
      </c>
      <c r="G720" s="23"/>
      <c r="H720" s="23"/>
      <c r="I720" s="24"/>
      <c r="J720" s="24"/>
      <c r="K720" s="24"/>
      <c r="L720" s="27"/>
      <c r="M720" s="18"/>
      <c r="N720" s="21"/>
      <c r="U720" s="23"/>
      <c r="V720" s="23"/>
      <c r="W720" s="24"/>
      <c r="X720" s="24"/>
      <c r="Y720" s="24"/>
      <c r="Z720" s="27"/>
      <c r="AA720" s="18"/>
      <c r="AI720" s="23"/>
      <c r="AJ720" s="23"/>
      <c r="AK720" s="24"/>
      <c r="AL720" s="24"/>
      <c r="AM720" s="24"/>
      <c r="AN720" s="27"/>
      <c r="AO720" s="18"/>
      <c r="AP720" s="21"/>
    </row>
    <row r="721" spans="1:42" ht="15">
      <c r="A721" s="14">
        <v>888740</v>
      </c>
      <c r="B721" s="12">
        <f t="shared" si="262"/>
        <v>-888.74</v>
      </c>
      <c r="C721" s="12">
        <f t="shared" si="263"/>
        <v>1.4800000000000182</v>
      </c>
      <c r="D721" s="16">
        <v>0.37633</v>
      </c>
      <c r="G721" s="23"/>
      <c r="H721" s="23"/>
      <c r="I721" s="24"/>
      <c r="J721" s="24"/>
      <c r="K721" s="24"/>
      <c r="L721" s="27"/>
      <c r="M721" s="18"/>
      <c r="N721" s="21"/>
      <c r="U721" s="23"/>
      <c r="V721" s="23"/>
      <c r="W721" s="24"/>
      <c r="X721" s="24"/>
      <c r="Y721" s="24"/>
      <c r="Z721" s="27"/>
      <c r="AA721" s="18"/>
      <c r="AI721" s="23"/>
      <c r="AJ721" s="23"/>
      <c r="AK721" s="24"/>
      <c r="AL721" s="24"/>
      <c r="AM721" s="24"/>
      <c r="AN721" s="27"/>
      <c r="AO721" s="18"/>
      <c r="AP721" s="21"/>
    </row>
    <row r="722" spans="1:42" ht="15">
      <c r="A722" s="14">
        <v>887270</v>
      </c>
      <c r="B722" s="12">
        <f t="shared" si="262"/>
        <v>-887.27</v>
      </c>
      <c r="C722" s="12">
        <f t="shared" si="263"/>
        <v>1.4700000000000273</v>
      </c>
      <c r="D722" s="16">
        <v>0.20280000000000001</v>
      </c>
      <c r="G722" s="23"/>
      <c r="H722" s="23"/>
      <c r="I722" s="24"/>
      <c r="J722" s="24"/>
      <c r="K722" s="24"/>
      <c r="L722" s="27"/>
      <c r="M722" s="18"/>
      <c r="N722" s="21"/>
      <c r="U722" s="23"/>
      <c r="V722" s="23"/>
      <c r="W722" s="24"/>
      <c r="X722" s="24"/>
      <c r="Y722" s="24"/>
      <c r="Z722" s="27"/>
      <c r="AA722" s="18"/>
      <c r="AI722" s="23"/>
      <c r="AJ722" s="23"/>
      <c r="AK722" s="24"/>
      <c r="AL722" s="24"/>
      <c r="AM722" s="24"/>
      <c r="AN722" s="27"/>
      <c r="AO722" s="18"/>
      <c r="AP722" s="21"/>
    </row>
    <row r="723" spans="1:42" ht="15">
      <c r="A723" s="14">
        <v>885790</v>
      </c>
      <c r="B723" s="12">
        <f t="shared" si="262"/>
        <v>-885.79</v>
      </c>
      <c r="C723" s="12">
        <f t="shared" si="263"/>
        <v>1.4800000000000182</v>
      </c>
      <c r="D723" s="16">
        <v>0.40883999999999998</v>
      </c>
      <c r="G723" s="23"/>
      <c r="H723" s="23"/>
      <c r="I723" s="24"/>
      <c r="J723" s="24"/>
      <c r="K723" s="24"/>
      <c r="L723" s="27"/>
      <c r="M723" s="18"/>
      <c r="N723" s="21"/>
      <c r="U723" s="23"/>
      <c r="V723" s="23"/>
      <c r="W723" s="24"/>
      <c r="X723" s="24"/>
      <c r="Y723" s="24"/>
      <c r="Z723" s="27"/>
      <c r="AA723" s="18"/>
      <c r="AI723" s="23"/>
      <c r="AJ723" s="23"/>
      <c r="AK723" s="24"/>
      <c r="AL723" s="24"/>
      <c r="AM723" s="24"/>
      <c r="AN723" s="27"/>
      <c r="AO723" s="18"/>
      <c r="AP723" s="21"/>
    </row>
    <row r="724" spans="1:42" ht="15">
      <c r="A724" s="14">
        <v>884310</v>
      </c>
      <c r="B724" s="12">
        <f t="shared" si="262"/>
        <v>-884.31</v>
      </c>
      <c r="C724" s="12">
        <f t="shared" si="263"/>
        <v>1.4800000000000182</v>
      </c>
      <c r="D724" s="16">
        <v>0.31735000000000002</v>
      </c>
      <c r="G724" s="23"/>
      <c r="H724" s="23"/>
      <c r="I724" s="24"/>
      <c r="J724" s="24"/>
      <c r="K724" s="24"/>
      <c r="L724" s="27"/>
      <c r="M724" s="18"/>
      <c r="N724" s="21"/>
      <c r="U724" s="23"/>
      <c r="V724" s="23"/>
      <c r="W724" s="24"/>
      <c r="X724" s="24"/>
      <c r="Y724" s="24"/>
      <c r="Z724" s="27"/>
      <c r="AA724" s="18"/>
      <c r="AI724" s="23"/>
      <c r="AJ724" s="23"/>
      <c r="AK724" s="24"/>
      <c r="AL724" s="24"/>
      <c r="AM724" s="24"/>
      <c r="AN724" s="27"/>
      <c r="AO724" s="18"/>
      <c r="AP724" s="21"/>
    </row>
    <row r="725" spans="1:42" ht="15">
      <c r="A725" s="14">
        <v>882770</v>
      </c>
      <c r="B725" s="12">
        <f t="shared" si="262"/>
        <v>-882.77</v>
      </c>
      <c r="C725" s="12">
        <f t="shared" si="263"/>
        <v>1.5399999999999636</v>
      </c>
      <c r="D725" s="16">
        <v>0.48547000000000001</v>
      </c>
      <c r="G725" s="23"/>
      <c r="H725" s="23"/>
      <c r="I725" s="24"/>
      <c r="J725" s="24"/>
      <c r="K725" s="24"/>
      <c r="L725" s="27"/>
      <c r="M725" s="18"/>
      <c r="N725" s="21"/>
      <c r="U725" s="23"/>
      <c r="V725" s="23"/>
      <c r="W725" s="24"/>
      <c r="X725" s="24"/>
      <c r="Y725" s="24"/>
      <c r="Z725" s="27"/>
      <c r="AA725" s="18"/>
      <c r="AI725" s="23"/>
      <c r="AJ725" s="23"/>
      <c r="AK725" s="24"/>
      <c r="AL725" s="24"/>
      <c r="AM725" s="24"/>
      <c r="AN725" s="27"/>
      <c r="AO725" s="18"/>
      <c r="AP725" s="21"/>
    </row>
    <row r="726" spans="1:42" ht="15">
      <c r="A726" s="14">
        <v>881290</v>
      </c>
      <c r="B726" s="12">
        <f t="shared" si="262"/>
        <v>-881.29</v>
      </c>
      <c r="C726" s="12">
        <f t="shared" si="263"/>
        <v>1.4800000000000182</v>
      </c>
      <c r="D726" s="16">
        <v>0.33673999999999998</v>
      </c>
      <c r="G726" s="23"/>
      <c r="H726" s="23"/>
      <c r="I726" s="24"/>
      <c r="J726" s="24"/>
      <c r="K726" s="24"/>
      <c r="L726" s="27"/>
      <c r="M726" s="18"/>
      <c r="N726" s="21"/>
      <c r="U726" s="23"/>
      <c r="V726" s="23"/>
      <c r="W726" s="24"/>
      <c r="X726" s="24"/>
      <c r="Y726" s="24"/>
      <c r="Z726" s="27"/>
      <c r="AA726" s="18"/>
      <c r="AI726" s="23"/>
      <c r="AJ726" s="23"/>
      <c r="AK726" s="24"/>
      <c r="AL726" s="24"/>
      <c r="AM726" s="24"/>
      <c r="AN726" s="27"/>
      <c r="AO726" s="18"/>
      <c r="AP726" s="21"/>
    </row>
    <row r="727" spans="1:42" ht="15">
      <c r="A727" s="14">
        <v>879810</v>
      </c>
      <c r="B727" s="12">
        <f t="shared" si="262"/>
        <v>-879.81</v>
      </c>
      <c r="C727" s="12">
        <f t="shared" si="263"/>
        <v>1.4800000000000182</v>
      </c>
      <c r="D727" s="16">
        <v>0.44407000000000002</v>
      </c>
      <c r="G727" s="23"/>
      <c r="H727" s="23"/>
      <c r="I727" s="24"/>
      <c r="J727" s="24"/>
      <c r="K727" s="24"/>
      <c r="L727" s="27"/>
      <c r="M727" s="18"/>
      <c r="N727" s="21"/>
      <c r="U727" s="23"/>
      <c r="V727" s="23"/>
      <c r="W727" s="24"/>
      <c r="X727" s="24"/>
      <c r="Y727" s="24"/>
      <c r="Z727" s="27"/>
      <c r="AA727" s="18"/>
      <c r="AI727" s="23"/>
      <c r="AJ727" s="23"/>
      <c r="AK727" s="24"/>
      <c r="AL727" s="24"/>
      <c r="AM727" s="24"/>
      <c r="AN727" s="27"/>
      <c r="AO727" s="18"/>
      <c r="AP727" s="21"/>
    </row>
    <row r="728" spans="1:42" ht="15">
      <c r="A728" s="14">
        <v>878340</v>
      </c>
      <c r="B728" s="12">
        <f t="shared" si="262"/>
        <v>-878.34</v>
      </c>
      <c r="C728" s="12">
        <f t="shared" si="263"/>
        <v>1.4699999999999136</v>
      </c>
      <c r="D728" s="16">
        <v>0.49852999999999997</v>
      </c>
      <c r="G728" s="23"/>
      <c r="H728" s="23"/>
      <c r="I728" s="24"/>
      <c r="J728" s="24"/>
      <c r="K728" s="24"/>
      <c r="L728" s="27"/>
      <c r="M728" s="18"/>
      <c r="N728" s="21"/>
      <c r="U728" s="23"/>
      <c r="V728" s="23"/>
      <c r="W728" s="24"/>
      <c r="X728" s="24"/>
      <c r="Y728" s="24"/>
      <c r="Z728" s="27"/>
      <c r="AA728" s="18"/>
      <c r="AI728" s="23"/>
      <c r="AJ728" s="23"/>
      <c r="AK728" s="24"/>
      <c r="AL728" s="24"/>
      <c r="AM728" s="24"/>
      <c r="AN728" s="27"/>
      <c r="AO728" s="18"/>
      <c r="AP728" s="21"/>
    </row>
    <row r="729" spans="1:42" ht="15">
      <c r="A729" s="14">
        <v>876860</v>
      </c>
      <c r="B729" s="12">
        <f t="shared" si="262"/>
        <v>-876.86</v>
      </c>
      <c r="C729" s="12">
        <f t="shared" si="263"/>
        <v>1.4800000000000182</v>
      </c>
      <c r="D729" s="16">
        <v>0.45106000000000002</v>
      </c>
      <c r="G729" s="23"/>
      <c r="H729" s="23"/>
      <c r="I729" s="24"/>
      <c r="J729" s="24"/>
      <c r="K729" s="24"/>
      <c r="L729" s="27"/>
      <c r="M729" s="18"/>
      <c r="N729" s="21"/>
      <c r="U729" s="23"/>
      <c r="V729" s="23"/>
      <c r="W729" s="24"/>
      <c r="X729" s="24"/>
      <c r="Y729" s="24"/>
      <c r="Z729" s="27"/>
      <c r="AA729" s="18"/>
      <c r="AI729" s="23"/>
      <c r="AJ729" s="23"/>
      <c r="AK729" s="24"/>
      <c r="AL729" s="24"/>
      <c r="AM729" s="24"/>
      <c r="AN729" s="27"/>
      <c r="AO729" s="18"/>
      <c r="AP729" s="21"/>
    </row>
    <row r="730" spans="1:42" ht="15">
      <c r="A730" s="14">
        <v>875380</v>
      </c>
      <c r="B730" s="12">
        <f t="shared" si="262"/>
        <v>-875.38</v>
      </c>
      <c r="C730" s="12">
        <f t="shared" si="263"/>
        <v>1.4800000000000182</v>
      </c>
      <c r="D730" s="16">
        <v>0.73699000000000003</v>
      </c>
      <c r="G730" s="23"/>
      <c r="H730" s="23"/>
      <c r="I730" s="24"/>
      <c r="J730" s="24"/>
      <c r="K730" s="24"/>
      <c r="L730" s="27"/>
      <c r="M730" s="18"/>
      <c r="N730" s="21"/>
      <c r="U730" s="23"/>
      <c r="V730" s="23"/>
      <c r="W730" s="24"/>
      <c r="X730" s="24"/>
      <c r="Y730" s="24"/>
      <c r="Z730" s="27"/>
      <c r="AA730" s="18"/>
      <c r="AI730" s="23"/>
      <c r="AJ730" s="23"/>
      <c r="AK730" s="24"/>
      <c r="AL730" s="24"/>
      <c r="AM730" s="24"/>
      <c r="AN730" s="27"/>
      <c r="AO730" s="18"/>
      <c r="AP730" s="21"/>
    </row>
    <row r="731" spans="1:42" ht="15">
      <c r="A731" s="14">
        <v>873900</v>
      </c>
      <c r="B731" s="12">
        <f t="shared" si="262"/>
        <v>-873.9</v>
      </c>
      <c r="C731" s="12">
        <f t="shared" si="263"/>
        <v>1.4800000000000182</v>
      </c>
      <c r="D731" s="16">
        <v>0.81862999999999997</v>
      </c>
      <c r="G731" s="23"/>
      <c r="H731" s="23"/>
      <c r="I731" s="24"/>
      <c r="J731" s="24"/>
      <c r="K731" s="24"/>
      <c r="L731" s="27"/>
      <c r="M731" s="18"/>
      <c r="N731" s="21"/>
      <c r="U731" s="23"/>
      <c r="V731" s="23"/>
      <c r="W731" s="24"/>
      <c r="X731" s="24"/>
      <c r="Y731" s="24"/>
      <c r="Z731" s="27"/>
      <c r="AA731" s="18"/>
      <c r="AI731" s="23"/>
      <c r="AJ731" s="23"/>
      <c r="AK731" s="24"/>
      <c r="AL731" s="24"/>
      <c r="AM731" s="24"/>
      <c r="AN731" s="27"/>
      <c r="AO731" s="18"/>
      <c r="AP731" s="21"/>
    </row>
    <row r="732" spans="1:42" ht="15">
      <c r="A732" s="14">
        <v>872360</v>
      </c>
      <c r="B732" s="12">
        <f t="shared" si="262"/>
        <v>-872.36</v>
      </c>
      <c r="C732" s="12">
        <f t="shared" si="263"/>
        <v>1.5399999999999636</v>
      </c>
      <c r="D732" s="16">
        <v>0.86507999999999996</v>
      </c>
      <c r="G732" s="23"/>
      <c r="H732" s="23"/>
      <c r="I732" s="24"/>
      <c r="J732" s="24"/>
      <c r="K732" s="24"/>
      <c r="L732" s="27"/>
      <c r="M732" s="18"/>
      <c r="N732" s="21"/>
      <c r="U732" s="23"/>
      <c r="V732" s="23"/>
      <c r="W732" s="24"/>
      <c r="X732" s="24"/>
      <c r="Y732" s="24"/>
      <c r="Z732" s="27"/>
      <c r="AA732" s="18"/>
      <c r="AI732" s="23"/>
      <c r="AJ732" s="23"/>
      <c r="AK732" s="24"/>
      <c r="AL732" s="24"/>
      <c r="AM732" s="24"/>
      <c r="AN732" s="27"/>
      <c r="AO732" s="18"/>
      <c r="AP732" s="21"/>
    </row>
    <row r="733" spans="1:42" ht="15">
      <c r="A733" s="14">
        <v>870880</v>
      </c>
      <c r="B733" s="12">
        <f t="shared" si="262"/>
        <v>-870.88</v>
      </c>
      <c r="C733" s="12">
        <f t="shared" si="263"/>
        <v>1.4800000000000182</v>
      </c>
      <c r="D733" s="16">
        <v>0.82650000000000001</v>
      </c>
      <c r="G733" s="23"/>
      <c r="H733" s="23"/>
      <c r="I733" s="24"/>
      <c r="J733" s="24"/>
      <c r="K733" s="24"/>
      <c r="L733" s="27"/>
      <c r="M733" s="18"/>
      <c r="N733" s="21"/>
      <c r="U733" s="23"/>
      <c r="V733" s="23"/>
      <c r="W733" s="24"/>
      <c r="X733" s="24"/>
      <c r="Y733" s="24"/>
      <c r="Z733" s="27"/>
      <c r="AA733" s="18"/>
      <c r="AI733" s="23"/>
      <c r="AJ733" s="23"/>
      <c r="AK733" s="24"/>
      <c r="AL733" s="24"/>
      <c r="AM733" s="24"/>
      <c r="AN733" s="27"/>
      <c r="AO733" s="18"/>
      <c r="AP733" s="21"/>
    </row>
    <row r="734" spans="1:42" ht="15">
      <c r="A734" s="14">
        <v>869250</v>
      </c>
      <c r="B734" s="12">
        <f t="shared" si="262"/>
        <v>-869.25</v>
      </c>
      <c r="C734" s="12">
        <f t="shared" si="263"/>
        <v>1.6299999999999955</v>
      </c>
      <c r="D734" s="16">
        <v>0.84853999999999996</v>
      </c>
      <c r="G734" s="23"/>
      <c r="H734" s="23"/>
      <c r="I734" s="24"/>
      <c r="J734" s="24"/>
      <c r="K734" s="24"/>
      <c r="L734" s="27"/>
      <c r="M734" s="18"/>
      <c r="N734" s="21"/>
      <c r="U734" s="23"/>
      <c r="V734" s="23"/>
      <c r="W734" s="24"/>
      <c r="X734" s="24"/>
      <c r="Y734" s="24"/>
      <c r="Z734" s="27"/>
      <c r="AA734" s="18"/>
      <c r="AI734" s="23"/>
      <c r="AJ734" s="23"/>
      <c r="AK734" s="24"/>
      <c r="AL734" s="24"/>
      <c r="AM734" s="24"/>
      <c r="AN734" s="27"/>
      <c r="AO734" s="18"/>
      <c r="AP734" s="21"/>
    </row>
    <row r="735" spans="1:42" ht="15">
      <c r="A735" s="14">
        <v>867620</v>
      </c>
      <c r="B735" s="12">
        <f t="shared" si="262"/>
        <v>-867.62</v>
      </c>
      <c r="C735" s="12">
        <f t="shared" si="263"/>
        <v>1.6299999999999955</v>
      </c>
      <c r="D735" s="16">
        <v>0.88936999999999999</v>
      </c>
      <c r="G735" s="23"/>
      <c r="H735" s="23"/>
      <c r="I735" s="24"/>
      <c r="J735" s="24"/>
      <c r="K735" s="24"/>
      <c r="L735" s="27"/>
      <c r="M735" s="18"/>
      <c r="N735" s="21"/>
      <c r="U735" s="23"/>
      <c r="V735" s="23"/>
      <c r="W735" s="24"/>
      <c r="X735" s="24"/>
      <c r="Y735" s="24"/>
      <c r="Z735" s="27"/>
      <c r="AA735" s="18"/>
      <c r="AI735" s="23"/>
      <c r="AJ735" s="23"/>
      <c r="AK735" s="24"/>
      <c r="AL735" s="24"/>
      <c r="AM735" s="24"/>
      <c r="AN735" s="27"/>
      <c r="AO735" s="18"/>
      <c r="AP735" s="21"/>
    </row>
    <row r="736" spans="1:42" ht="15">
      <c r="A736" s="14">
        <v>865990</v>
      </c>
      <c r="B736" s="12">
        <f t="shared" si="262"/>
        <v>-865.99</v>
      </c>
      <c r="C736" s="12">
        <f t="shared" si="263"/>
        <v>1.6299999999999955</v>
      </c>
      <c r="D736" s="16">
        <v>0.99646000000000001</v>
      </c>
      <c r="G736" s="23"/>
      <c r="H736" s="23"/>
      <c r="I736" s="24"/>
      <c r="J736" s="24"/>
      <c r="K736" s="24"/>
      <c r="L736" s="27"/>
      <c r="M736" s="18"/>
      <c r="N736" s="21"/>
      <c r="U736" s="23"/>
      <c r="V736" s="23"/>
      <c r="W736" s="24"/>
      <c r="X736" s="24"/>
      <c r="Y736" s="24"/>
      <c r="Z736" s="27"/>
      <c r="AA736" s="18"/>
      <c r="AI736" s="23"/>
      <c r="AJ736" s="23"/>
      <c r="AK736" s="24"/>
      <c r="AL736" s="24"/>
      <c r="AM736" s="24"/>
      <c r="AN736" s="27"/>
      <c r="AO736" s="18"/>
      <c r="AP736" s="21"/>
    </row>
    <row r="737" spans="1:42" ht="15">
      <c r="A737" s="14">
        <v>864360</v>
      </c>
      <c r="B737" s="12">
        <f t="shared" si="262"/>
        <v>-864.36</v>
      </c>
      <c r="C737" s="12">
        <f t="shared" si="263"/>
        <v>1.6299999999999955</v>
      </c>
      <c r="D737" s="16">
        <v>0.99543999999999999</v>
      </c>
      <c r="G737" s="23"/>
      <c r="H737" s="23"/>
      <c r="I737" s="24"/>
      <c r="J737" s="24"/>
      <c r="K737" s="24"/>
      <c r="L737" s="27"/>
      <c r="M737" s="18"/>
      <c r="N737" s="21"/>
      <c r="U737" s="23"/>
      <c r="V737" s="23"/>
      <c r="W737" s="24"/>
      <c r="X737" s="24"/>
      <c r="Y737" s="24"/>
      <c r="Z737" s="27"/>
      <c r="AA737" s="18"/>
      <c r="AI737" s="23"/>
      <c r="AJ737" s="23"/>
      <c r="AK737" s="24"/>
      <c r="AL737" s="24"/>
      <c r="AM737" s="24"/>
      <c r="AN737" s="27"/>
      <c r="AO737" s="18"/>
      <c r="AP737" s="21"/>
    </row>
    <row r="738" spans="1:42" ht="15">
      <c r="A738" s="14">
        <v>862740</v>
      </c>
      <c r="B738" s="12">
        <f t="shared" si="262"/>
        <v>-862.74</v>
      </c>
      <c r="C738" s="12">
        <f t="shared" si="263"/>
        <v>1.6200000000000045</v>
      </c>
      <c r="D738" s="16">
        <v>0.95984999999999998</v>
      </c>
      <c r="G738" s="23"/>
      <c r="H738" s="23"/>
      <c r="I738" s="24"/>
      <c r="J738" s="24"/>
      <c r="K738" s="24"/>
      <c r="L738" s="27"/>
      <c r="M738" s="18"/>
      <c r="N738" s="21"/>
      <c r="U738" s="23"/>
      <c r="V738" s="23"/>
      <c r="W738" s="24"/>
      <c r="X738" s="24"/>
      <c r="Y738" s="24"/>
      <c r="Z738" s="27"/>
      <c r="AA738" s="18"/>
      <c r="AI738" s="23"/>
      <c r="AJ738" s="23"/>
      <c r="AK738" s="24"/>
      <c r="AL738" s="24"/>
      <c r="AM738" s="24"/>
      <c r="AN738" s="27"/>
      <c r="AO738" s="18"/>
      <c r="AP738" s="21"/>
    </row>
    <row r="739" spans="1:42" ht="15">
      <c r="A739" s="14">
        <v>861110</v>
      </c>
      <c r="B739" s="12">
        <f t="shared" si="262"/>
        <v>-861.11</v>
      </c>
      <c r="C739" s="12">
        <f t="shared" si="263"/>
        <v>1.6299999999999955</v>
      </c>
      <c r="D739" s="16">
        <v>1.0508</v>
      </c>
      <c r="G739" s="23"/>
      <c r="H739" s="23"/>
      <c r="I739" s="24"/>
      <c r="J739" s="24"/>
      <c r="K739" s="24"/>
      <c r="L739" s="27"/>
      <c r="M739" s="18"/>
      <c r="N739" s="21"/>
      <c r="U739" s="23"/>
      <c r="V739" s="23"/>
      <c r="W739" s="24"/>
      <c r="X739" s="24"/>
      <c r="Y739" s="24"/>
      <c r="Z739" s="27"/>
      <c r="AA739" s="18"/>
      <c r="AI739" s="23"/>
      <c r="AJ739" s="23"/>
      <c r="AK739" s="24"/>
      <c r="AL739" s="24"/>
      <c r="AM739" s="24"/>
      <c r="AN739" s="27"/>
      <c r="AO739" s="18"/>
      <c r="AP739" s="21"/>
    </row>
    <row r="740" spans="1:42" ht="15">
      <c r="A740" s="14">
        <v>859410</v>
      </c>
      <c r="B740" s="12">
        <f t="shared" si="262"/>
        <v>-859.41</v>
      </c>
      <c r="C740" s="12">
        <f t="shared" si="263"/>
        <v>1.7000000000000455</v>
      </c>
      <c r="D740" s="16">
        <v>0.91676999999999997</v>
      </c>
      <c r="G740" s="23"/>
      <c r="H740" s="23"/>
      <c r="I740" s="24"/>
      <c r="J740" s="24"/>
      <c r="K740" s="24"/>
      <c r="L740" s="27"/>
      <c r="M740" s="18"/>
      <c r="N740" s="21"/>
      <c r="U740" s="23"/>
      <c r="V740" s="23"/>
      <c r="W740" s="24"/>
      <c r="X740" s="24"/>
      <c r="Y740" s="24"/>
      <c r="Z740" s="27"/>
      <c r="AA740" s="18"/>
      <c r="AI740" s="23"/>
      <c r="AJ740" s="23"/>
      <c r="AK740" s="24"/>
      <c r="AL740" s="24"/>
      <c r="AM740" s="24"/>
      <c r="AN740" s="27"/>
      <c r="AO740" s="18"/>
      <c r="AP740" s="21"/>
    </row>
    <row r="741" spans="1:42" ht="15">
      <c r="A741" s="14">
        <v>857780</v>
      </c>
      <c r="B741" s="12">
        <f t="shared" si="262"/>
        <v>-857.78</v>
      </c>
      <c r="C741" s="12">
        <f t="shared" si="263"/>
        <v>1.6299999999999955</v>
      </c>
      <c r="D741" s="16">
        <v>0.94669000000000003</v>
      </c>
      <c r="G741" s="23"/>
      <c r="H741" s="23"/>
      <c r="I741" s="24"/>
      <c r="J741" s="24"/>
      <c r="K741" s="24"/>
      <c r="L741" s="27"/>
      <c r="M741" s="18"/>
      <c r="N741" s="21"/>
      <c r="U741" s="23"/>
      <c r="V741" s="23"/>
      <c r="W741" s="24"/>
      <c r="X741" s="24"/>
      <c r="Y741" s="24"/>
      <c r="Z741" s="27"/>
      <c r="AA741" s="18"/>
      <c r="AI741" s="23"/>
      <c r="AJ741" s="23"/>
      <c r="AK741" s="24"/>
      <c r="AL741" s="24"/>
      <c r="AM741" s="24"/>
      <c r="AN741" s="27"/>
      <c r="AO741" s="18"/>
      <c r="AP741" s="21"/>
    </row>
    <row r="742" spans="1:42" ht="15">
      <c r="A742" s="14">
        <v>856150</v>
      </c>
      <c r="B742" s="12">
        <f t="shared" si="262"/>
        <v>-856.15</v>
      </c>
      <c r="C742" s="12">
        <f t="shared" si="263"/>
        <v>1.6299999999999955</v>
      </c>
      <c r="D742" s="16">
        <v>0.98318000000000005</v>
      </c>
      <c r="G742" s="23"/>
      <c r="H742" s="23"/>
      <c r="I742" s="24"/>
      <c r="J742" s="24"/>
      <c r="K742" s="24"/>
      <c r="L742" s="27"/>
      <c r="M742" s="18"/>
      <c r="N742" s="21"/>
      <c r="U742" s="23"/>
      <c r="V742" s="23"/>
      <c r="W742" s="24"/>
      <c r="X742" s="24"/>
      <c r="Y742" s="24"/>
      <c r="Z742" s="27"/>
      <c r="AA742" s="18"/>
      <c r="AI742" s="23"/>
      <c r="AJ742" s="23"/>
      <c r="AK742" s="24"/>
      <c r="AL742" s="24"/>
      <c r="AM742" s="24"/>
      <c r="AN742" s="27"/>
      <c r="AO742" s="18"/>
      <c r="AP742" s="21"/>
    </row>
    <row r="743" spans="1:42" ht="15">
      <c r="A743" s="14">
        <v>854520</v>
      </c>
      <c r="B743" s="12">
        <f t="shared" si="262"/>
        <v>-854.52</v>
      </c>
      <c r="C743" s="12">
        <f t="shared" si="263"/>
        <v>1.6299999999999955</v>
      </c>
      <c r="D743" s="16">
        <v>0.88920999999999994</v>
      </c>
      <c r="G743" s="23"/>
      <c r="H743" s="23"/>
      <c r="I743" s="24"/>
      <c r="J743" s="24"/>
      <c r="K743" s="24"/>
      <c r="L743" s="27"/>
      <c r="M743" s="18"/>
      <c r="N743" s="21"/>
      <c r="U743" s="23"/>
      <c r="V743" s="23"/>
      <c r="W743" s="24"/>
      <c r="X743" s="24"/>
      <c r="Y743" s="24"/>
      <c r="Z743" s="27"/>
      <c r="AA743" s="18"/>
      <c r="AI743" s="23"/>
      <c r="AJ743" s="23"/>
      <c r="AK743" s="24"/>
      <c r="AL743" s="24"/>
      <c r="AM743" s="24"/>
      <c r="AN743" s="27"/>
      <c r="AO743" s="18"/>
      <c r="AP743" s="21"/>
    </row>
    <row r="744" spans="1:42" ht="15">
      <c r="A744" s="14">
        <v>852890</v>
      </c>
      <c r="B744" s="12">
        <f t="shared" si="262"/>
        <v>-852.89</v>
      </c>
      <c r="C744" s="12">
        <f t="shared" si="263"/>
        <v>1.6299999999999955</v>
      </c>
      <c r="D744" s="16">
        <v>1.1549</v>
      </c>
      <c r="G744" s="23"/>
      <c r="H744" s="23"/>
      <c r="I744" s="24"/>
      <c r="J744" s="24"/>
      <c r="K744" s="24"/>
      <c r="L744" s="27"/>
      <c r="M744" s="18"/>
      <c r="N744" s="21"/>
      <c r="U744" s="23"/>
      <c r="V744" s="23"/>
      <c r="W744" s="24"/>
      <c r="X744" s="24"/>
      <c r="Y744" s="24"/>
      <c r="Z744" s="27"/>
      <c r="AA744" s="18"/>
      <c r="AI744" s="23"/>
      <c r="AJ744" s="23"/>
      <c r="AK744" s="24"/>
      <c r="AL744" s="24"/>
      <c r="AM744" s="24"/>
      <c r="AN744" s="27"/>
      <c r="AO744" s="18"/>
      <c r="AP744" s="21"/>
    </row>
    <row r="745" spans="1:42" ht="15">
      <c r="A745" s="14">
        <v>851260</v>
      </c>
      <c r="B745" s="12">
        <f t="shared" si="262"/>
        <v>-851.26</v>
      </c>
      <c r="C745" s="12">
        <f t="shared" si="263"/>
        <v>1.6299999999999955</v>
      </c>
      <c r="D745" s="16">
        <v>1.1881999999999999</v>
      </c>
      <c r="G745" s="23"/>
      <c r="H745" s="23"/>
      <c r="I745" s="24"/>
      <c r="J745" s="24"/>
      <c r="K745" s="24"/>
      <c r="L745" s="27"/>
      <c r="M745" s="18"/>
      <c r="N745" s="21"/>
      <c r="U745" s="23"/>
      <c r="V745" s="23"/>
      <c r="W745" s="24"/>
      <c r="X745" s="24"/>
      <c r="Y745" s="24"/>
      <c r="Z745" s="27"/>
      <c r="AA745" s="18"/>
      <c r="AI745" s="23"/>
      <c r="AJ745" s="23"/>
      <c r="AK745" s="24"/>
      <c r="AL745" s="24"/>
      <c r="AM745" s="24"/>
      <c r="AN745" s="27"/>
      <c r="AO745" s="18"/>
      <c r="AP745" s="21"/>
    </row>
    <row r="746" spans="1:42" ht="15">
      <c r="A746" s="14">
        <v>849630</v>
      </c>
      <c r="B746" s="12">
        <f t="shared" si="262"/>
        <v>-849.63</v>
      </c>
      <c r="C746" s="12">
        <f t="shared" si="263"/>
        <v>1.6299999999999955</v>
      </c>
      <c r="D746" s="16">
        <v>1.1133</v>
      </c>
      <c r="G746" s="23"/>
      <c r="H746" s="23"/>
      <c r="I746" s="24"/>
      <c r="J746" s="24"/>
      <c r="K746" s="24"/>
      <c r="L746" s="27"/>
      <c r="M746" s="18"/>
      <c r="N746" s="21"/>
      <c r="U746" s="23"/>
      <c r="V746" s="23"/>
      <c r="W746" s="24"/>
      <c r="X746" s="24"/>
      <c r="Y746" s="24"/>
      <c r="Z746" s="27"/>
      <c r="AA746" s="18"/>
      <c r="AI746" s="23"/>
      <c r="AJ746" s="23"/>
      <c r="AK746" s="24"/>
      <c r="AL746" s="24"/>
      <c r="AM746" s="24"/>
      <c r="AN746" s="27"/>
      <c r="AO746" s="18"/>
      <c r="AP746" s="21"/>
    </row>
    <row r="747" spans="1:42" ht="15">
      <c r="A747" s="14">
        <v>848000</v>
      </c>
      <c r="B747" s="12">
        <f t="shared" si="262"/>
        <v>-848</v>
      </c>
      <c r="C747" s="12">
        <f t="shared" si="263"/>
        <v>1.6299999999999955</v>
      </c>
      <c r="D747" s="16">
        <v>1.0629</v>
      </c>
      <c r="G747" s="23"/>
      <c r="H747" s="23"/>
      <c r="I747" s="24"/>
      <c r="J747" s="24"/>
      <c r="K747" s="24"/>
      <c r="L747" s="27"/>
      <c r="M747" s="18"/>
      <c r="N747" s="21"/>
      <c r="U747" s="23"/>
      <c r="V747" s="23"/>
      <c r="W747" s="24"/>
      <c r="X747" s="24"/>
      <c r="Y747" s="24"/>
      <c r="Z747" s="27"/>
      <c r="AA747" s="18"/>
      <c r="AI747" s="23"/>
      <c r="AJ747" s="23"/>
      <c r="AK747" s="24"/>
      <c r="AL747" s="24"/>
      <c r="AM747" s="24"/>
      <c r="AN747" s="27"/>
      <c r="AO747" s="18"/>
      <c r="AP747" s="21"/>
    </row>
    <row r="748" spans="1:42" ht="15">
      <c r="A748" s="14">
        <v>846370</v>
      </c>
      <c r="B748" s="12">
        <f t="shared" si="262"/>
        <v>-846.37</v>
      </c>
      <c r="C748" s="12">
        <f t="shared" si="263"/>
        <v>1.6299999999999955</v>
      </c>
      <c r="D748" s="16">
        <v>1.0783</v>
      </c>
      <c r="G748" s="23"/>
      <c r="H748" s="23"/>
      <c r="I748" s="24"/>
      <c r="J748" s="24"/>
      <c r="K748" s="24"/>
      <c r="L748" s="27"/>
      <c r="M748" s="18"/>
      <c r="N748" s="21"/>
      <c r="U748" s="23"/>
      <c r="V748" s="23"/>
      <c r="W748" s="24"/>
      <c r="X748" s="24"/>
      <c r="Y748" s="24"/>
      <c r="Z748" s="27"/>
      <c r="AA748" s="18"/>
      <c r="AI748" s="23"/>
      <c r="AJ748" s="23"/>
      <c r="AK748" s="24"/>
      <c r="AL748" s="24"/>
      <c r="AM748" s="24"/>
      <c r="AN748" s="27"/>
      <c r="AO748" s="18"/>
      <c r="AP748" s="21"/>
    </row>
    <row r="749" spans="1:42" ht="15">
      <c r="A749" s="14">
        <v>844670</v>
      </c>
      <c r="B749" s="12">
        <f t="shared" si="262"/>
        <v>-844.67</v>
      </c>
      <c r="C749" s="12">
        <f t="shared" si="263"/>
        <v>1.7000000000000455</v>
      </c>
      <c r="D749" s="16">
        <v>1.0178</v>
      </c>
      <c r="G749" s="23"/>
      <c r="H749" s="23"/>
      <c r="I749" s="24"/>
      <c r="J749" s="24"/>
      <c r="K749" s="24"/>
      <c r="L749" s="27"/>
      <c r="M749" s="18"/>
      <c r="N749" s="21"/>
      <c r="U749" s="23"/>
      <c r="V749" s="23"/>
      <c r="W749" s="24"/>
      <c r="X749" s="24"/>
      <c r="Y749" s="24"/>
      <c r="Z749" s="27"/>
      <c r="AA749" s="18"/>
      <c r="AI749" s="23"/>
      <c r="AJ749" s="23"/>
      <c r="AK749" s="24"/>
      <c r="AL749" s="24"/>
      <c r="AM749" s="24"/>
      <c r="AN749" s="27"/>
      <c r="AO749" s="18"/>
      <c r="AP749" s="21"/>
    </row>
    <row r="750" spans="1:42" ht="15">
      <c r="A750" s="14">
        <v>843040</v>
      </c>
      <c r="B750" s="12">
        <f t="shared" si="262"/>
        <v>-843.04</v>
      </c>
      <c r="C750" s="12">
        <f t="shared" si="263"/>
        <v>1.6299999999999955</v>
      </c>
      <c r="D750" s="16">
        <v>1.0932999999999999</v>
      </c>
      <c r="G750" s="23"/>
      <c r="H750" s="23"/>
      <c r="I750" s="24"/>
      <c r="J750" s="24"/>
      <c r="K750" s="24"/>
      <c r="L750" s="27"/>
      <c r="M750" s="18"/>
      <c r="N750" s="21"/>
      <c r="U750" s="23"/>
      <c r="V750" s="23"/>
      <c r="W750" s="24"/>
      <c r="X750" s="24"/>
      <c r="Y750" s="24"/>
      <c r="Z750" s="27"/>
      <c r="AA750" s="18"/>
      <c r="AI750" s="23"/>
      <c r="AJ750" s="23"/>
      <c r="AK750" s="24"/>
      <c r="AL750" s="24"/>
      <c r="AM750" s="24"/>
      <c r="AN750" s="27"/>
      <c r="AO750" s="18"/>
      <c r="AP750" s="21"/>
    </row>
    <row r="751" spans="1:42" ht="15">
      <c r="A751" s="14">
        <v>841410</v>
      </c>
      <c r="B751" s="12">
        <f t="shared" si="262"/>
        <v>-841.41</v>
      </c>
      <c r="C751" s="12">
        <f t="shared" si="263"/>
        <v>1.6299999999999955</v>
      </c>
      <c r="D751" s="16">
        <v>0.91125</v>
      </c>
      <c r="G751" s="23"/>
      <c r="H751" s="23"/>
      <c r="I751" s="24"/>
      <c r="J751" s="24"/>
      <c r="K751" s="24"/>
      <c r="L751" s="27"/>
      <c r="M751" s="18"/>
      <c r="N751" s="21"/>
      <c r="U751" s="23"/>
      <c r="V751" s="23"/>
      <c r="W751" s="24"/>
      <c r="X751" s="24"/>
      <c r="Y751" s="24"/>
      <c r="Z751" s="27"/>
      <c r="AA751" s="18"/>
      <c r="AI751" s="23"/>
      <c r="AJ751" s="23"/>
      <c r="AK751" s="24"/>
      <c r="AL751" s="24"/>
      <c r="AM751" s="24"/>
      <c r="AN751" s="27"/>
      <c r="AO751" s="18"/>
      <c r="AP751" s="21"/>
    </row>
    <row r="752" spans="1:42" ht="15">
      <c r="A752" s="14">
        <v>839780</v>
      </c>
      <c r="B752" s="12">
        <f t="shared" si="262"/>
        <v>-839.78</v>
      </c>
      <c r="C752" s="12">
        <f t="shared" si="263"/>
        <v>1.6299999999999955</v>
      </c>
      <c r="D752" s="16">
        <v>1.1063000000000001</v>
      </c>
      <c r="G752" s="23"/>
      <c r="H752" s="23"/>
      <c r="I752" s="24"/>
      <c r="J752" s="24"/>
      <c r="K752" s="24"/>
      <c r="L752" s="27"/>
      <c r="M752" s="18"/>
      <c r="N752" s="21"/>
      <c r="U752" s="23"/>
      <c r="V752" s="23"/>
      <c r="W752" s="24"/>
      <c r="X752" s="24"/>
      <c r="Y752" s="24"/>
      <c r="Z752" s="27"/>
      <c r="AA752" s="18"/>
      <c r="AI752" s="23"/>
      <c r="AJ752" s="23"/>
      <c r="AK752" s="24"/>
      <c r="AL752" s="24"/>
      <c r="AM752" s="24"/>
      <c r="AN752" s="27"/>
      <c r="AO752" s="18"/>
      <c r="AP752" s="21"/>
    </row>
    <row r="753" spans="1:42" ht="15">
      <c r="A753" s="14">
        <v>838150</v>
      </c>
      <c r="B753" s="12">
        <f t="shared" si="262"/>
        <v>-838.15</v>
      </c>
      <c r="C753" s="12">
        <f t="shared" si="263"/>
        <v>1.6299999999999955</v>
      </c>
      <c r="D753" s="16">
        <v>0.78944999999999999</v>
      </c>
      <c r="G753" s="23"/>
      <c r="H753" s="23"/>
      <c r="I753" s="24"/>
      <c r="J753" s="24"/>
      <c r="K753" s="24"/>
      <c r="L753" s="27"/>
      <c r="M753" s="18"/>
      <c r="N753" s="21"/>
      <c r="U753" s="23"/>
      <c r="V753" s="23"/>
      <c r="W753" s="24"/>
      <c r="X753" s="24"/>
      <c r="Y753" s="24"/>
      <c r="Z753" s="27"/>
      <c r="AA753" s="18"/>
      <c r="AI753" s="23"/>
      <c r="AJ753" s="23"/>
      <c r="AK753" s="24"/>
      <c r="AL753" s="24"/>
      <c r="AM753" s="24"/>
      <c r="AN753" s="27"/>
      <c r="AO753" s="18"/>
      <c r="AP753" s="21"/>
    </row>
    <row r="754" spans="1:42" ht="15">
      <c r="A754" s="14">
        <v>836520</v>
      </c>
      <c r="B754" s="12">
        <f t="shared" si="262"/>
        <v>-836.52</v>
      </c>
      <c r="C754" s="12">
        <f t="shared" si="263"/>
        <v>1.6299999999999955</v>
      </c>
      <c r="D754" s="16">
        <v>1.0857000000000001</v>
      </c>
      <c r="G754" s="23"/>
      <c r="H754" s="23"/>
      <c r="I754" s="24"/>
      <c r="J754" s="24"/>
      <c r="K754" s="24"/>
      <c r="L754" s="27"/>
      <c r="M754" s="18"/>
      <c r="N754" s="21"/>
      <c r="U754" s="23"/>
      <c r="V754" s="23"/>
      <c r="W754" s="24"/>
      <c r="X754" s="24"/>
      <c r="Y754" s="24"/>
      <c r="Z754" s="27"/>
      <c r="AA754" s="18"/>
      <c r="AI754" s="23"/>
      <c r="AJ754" s="23"/>
      <c r="AK754" s="24"/>
      <c r="AL754" s="24"/>
      <c r="AM754" s="24"/>
      <c r="AN754" s="27"/>
      <c r="AO754" s="18"/>
      <c r="AP754" s="21"/>
    </row>
    <row r="755" spans="1:42" ht="15">
      <c r="A755" s="14">
        <v>834890</v>
      </c>
      <c r="B755" s="12">
        <f t="shared" si="262"/>
        <v>-834.89</v>
      </c>
      <c r="C755" s="12">
        <f t="shared" si="263"/>
        <v>1.6299999999999955</v>
      </c>
      <c r="D755" s="16">
        <v>0.99226999999999999</v>
      </c>
      <c r="G755" s="23"/>
      <c r="H755" s="23"/>
      <c r="I755" s="24"/>
      <c r="J755" s="24"/>
      <c r="K755" s="24"/>
      <c r="L755" s="27"/>
      <c r="M755" s="18"/>
      <c r="N755" s="21"/>
      <c r="U755" s="23"/>
      <c r="V755" s="23"/>
      <c r="W755" s="24"/>
      <c r="X755" s="24"/>
      <c r="Y755" s="24"/>
      <c r="Z755" s="27"/>
      <c r="AA755" s="18"/>
      <c r="AI755" s="23"/>
      <c r="AJ755" s="23"/>
      <c r="AK755" s="24"/>
      <c r="AL755" s="24"/>
      <c r="AM755" s="24"/>
      <c r="AN755" s="27"/>
      <c r="AO755" s="18"/>
      <c r="AP755" s="21"/>
    </row>
    <row r="756" spans="1:42" ht="15">
      <c r="A756" s="14">
        <v>833260</v>
      </c>
      <c r="B756" s="12">
        <f t="shared" si="262"/>
        <v>-833.26</v>
      </c>
      <c r="C756" s="12">
        <f t="shared" si="263"/>
        <v>1.6299999999999955</v>
      </c>
      <c r="D756" s="16">
        <v>1.0783</v>
      </c>
      <c r="G756" s="23"/>
      <c r="H756" s="23"/>
      <c r="I756" s="24"/>
      <c r="J756" s="24"/>
      <c r="K756" s="24"/>
      <c r="L756" s="27"/>
      <c r="M756" s="18"/>
      <c r="N756" s="21"/>
      <c r="U756" s="23"/>
      <c r="V756" s="23"/>
      <c r="W756" s="24"/>
      <c r="X756" s="24"/>
      <c r="Y756" s="24"/>
      <c r="Z756" s="27"/>
      <c r="AA756" s="18"/>
      <c r="AI756" s="23"/>
      <c r="AJ756" s="23"/>
      <c r="AK756" s="24"/>
      <c r="AL756" s="24"/>
      <c r="AM756" s="24"/>
      <c r="AN756" s="27"/>
      <c r="AO756" s="18"/>
      <c r="AP756" s="21"/>
    </row>
    <row r="757" spans="1:42" ht="15">
      <c r="A757" s="14">
        <v>831560</v>
      </c>
      <c r="B757" s="12">
        <f t="shared" si="262"/>
        <v>-831.56</v>
      </c>
      <c r="C757" s="12">
        <f t="shared" si="263"/>
        <v>1.7000000000000455</v>
      </c>
      <c r="D757" s="16">
        <v>1.1324000000000001</v>
      </c>
      <c r="G757" s="23"/>
      <c r="H757" s="23"/>
      <c r="I757" s="24"/>
      <c r="J757" s="24"/>
      <c r="K757" s="24"/>
      <c r="L757" s="27"/>
      <c r="M757" s="18"/>
      <c r="N757" s="21"/>
      <c r="U757" s="23"/>
      <c r="V757" s="23"/>
      <c r="W757" s="24"/>
      <c r="X757" s="24"/>
      <c r="Y757" s="24"/>
      <c r="Z757" s="27"/>
      <c r="AA757" s="18"/>
      <c r="AI757" s="23"/>
      <c r="AJ757" s="23"/>
      <c r="AK757" s="24"/>
      <c r="AL757" s="24"/>
      <c r="AM757" s="24"/>
      <c r="AN757" s="27"/>
      <c r="AO757" s="18"/>
      <c r="AP757" s="21"/>
    </row>
    <row r="758" spans="1:42" ht="15">
      <c r="A758" s="14">
        <v>829930</v>
      </c>
      <c r="B758" s="12">
        <f t="shared" si="262"/>
        <v>-829.93</v>
      </c>
      <c r="C758" s="12">
        <f t="shared" si="263"/>
        <v>1.6299999999999955</v>
      </c>
      <c r="D758" s="16">
        <v>0.91181000000000001</v>
      </c>
      <c r="G758" s="23"/>
      <c r="H758" s="23"/>
      <c r="I758" s="24"/>
      <c r="J758" s="24"/>
      <c r="K758" s="24"/>
      <c r="L758" s="27"/>
      <c r="M758" s="18"/>
      <c r="N758" s="21"/>
      <c r="U758" s="23"/>
      <c r="V758" s="23"/>
      <c r="W758" s="24"/>
      <c r="X758" s="24"/>
      <c r="Y758" s="24"/>
      <c r="Z758" s="27"/>
      <c r="AA758" s="18"/>
      <c r="AI758" s="23"/>
      <c r="AJ758" s="23"/>
      <c r="AK758" s="24"/>
      <c r="AL758" s="24"/>
      <c r="AM758" s="24"/>
      <c r="AN758" s="27"/>
      <c r="AO758" s="18"/>
      <c r="AP758" s="21"/>
    </row>
    <row r="759" spans="1:42" ht="15">
      <c r="A759" s="14">
        <v>828300</v>
      </c>
      <c r="B759" s="12">
        <f t="shared" si="262"/>
        <v>-828.3</v>
      </c>
      <c r="C759" s="12">
        <f t="shared" si="263"/>
        <v>1.6299999999999955</v>
      </c>
      <c r="D759" s="16">
        <v>1.0515000000000001</v>
      </c>
      <c r="G759" s="23"/>
      <c r="H759" s="23"/>
      <c r="I759" s="24"/>
      <c r="J759" s="24"/>
      <c r="K759" s="24"/>
      <c r="L759" s="27"/>
      <c r="M759" s="18"/>
      <c r="N759" s="21"/>
      <c r="U759" s="23"/>
      <c r="V759" s="23"/>
      <c r="W759" s="24"/>
      <c r="X759" s="24"/>
      <c r="Y759" s="24"/>
      <c r="Z759" s="27"/>
      <c r="AA759" s="18"/>
      <c r="AI759" s="23"/>
      <c r="AJ759" s="23"/>
      <c r="AK759" s="24"/>
      <c r="AL759" s="24"/>
      <c r="AM759" s="24"/>
      <c r="AN759" s="27"/>
      <c r="AO759" s="18"/>
      <c r="AP759" s="21"/>
    </row>
    <row r="760" spans="1:42" ht="15">
      <c r="A760" s="14">
        <v>826670</v>
      </c>
      <c r="B760" s="12">
        <f t="shared" si="262"/>
        <v>-826.67</v>
      </c>
      <c r="C760" s="12">
        <f t="shared" si="263"/>
        <v>1.6299999999999955</v>
      </c>
      <c r="D760" s="16">
        <v>0.92930000000000001</v>
      </c>
      <c r="G760" s="23"/>
      <c r="H760" s="23"/>
      <c r="I760" s="24"/>
      <c r="J760" s="24"/>
      <c r="K760" s="24"/>
      <c r="L760" s="27"/>
      <c r="M760" s="18"/>
      <c r="N760" s="21"/>
      <c r="U760" s="23"/>
      <c r="V760" s="23"/>
      <c r="W760" s="24"/>
      <c r="X760" s="24"/>
      <c r="Y760" s="24"/>
      <c r="Z760" s="27"/>
      <c r="AA760" s="18"/>
      <c r="AI760" s="23"/>
      <c r="AJ760" s="23"/>
      <c r="AK760" s="24"/>
      <c r="AL760" s="24"/>
      <c r="AM760" s="24"/>
      <c r="AN760" s="27"/>
      <c r="AO760" s="18"/>
      <c r="AP760" s="21"/>
    </row>
    <row r="761" spans="1:42" ht="15">
      <c r="A761" s="14">
        <v>825250</v>
      </c>
      <c r="B761" s="12">
        <f t="shared" si="262"/>
        <v>-825.25</v>
      </c>
      <c r="C761" s="12">
        <f t="shared" si="263"/>
        <v>1.4199999999999591</v>
      </c>
      <c r="D761" s="16">
        <v>0.84426999999999996</v>
      </c>
      <c r="G761" s="23"/>
      <c r="H761" s="23"/>
      <c r="I761" s="24"/>
      <c r="J761" s="24"/>
      <c r="K761" s="24"/>
      <c r="L761" s="27"/>
      <c r="M761" s="18"/>
      <c r="N761" s="21"/>
      <c r="U761" s="23"/>
      <c r="V761" s="23"/>
      <c r="W761" s="24"/>
      <c r="X761" s="24"/>
      <c r="Y761" s="24"/>
      <c r="Z761" s="27"/>
      <c r="AA761" s="18"/>
      <c r="AI761" s="23"/>
      <c r="AJ761" s="23"/>
      <c r="AK761" s="24"/>
      <c r="AL761" s="24"/>
      <c r="AM761" s="24"/>
      <c r="AN761" s="27"/>
      <c r="AO761" s="18"/>
      <c r="AP761" s="21"/>
    </row>
    <row r="762" spans="1:42" ht="15">
      <c r="A762" s="14">
        <v>823620</v>
      </c>
      <c r="B762" s="12">
        <f t="shared" si="262"/>
        <v>-823.62</v>
      </c>
      <c r="C762" s="12">
        <f t="shared" si="263"/>
        <v>1.6299999999999955</v>
      </c>
      <c r="D762" s="16">
        <v>1.0145999999999999</v>
      </c>
      <c r="G762" s="23"/>
      <c r="H762" s="23"/>
      <c r="I762" s="24"/>
      <c r="J762" s="24"/>
      <c r="K762" s="24"/>
      <c r="L762" s="27"/>
      <c r="M762" s="18"/>
      <c r="N762" s="21"/>
      <c r="U762" s="23"/>
      <c r="V762" s="23"/>
      <c r="W762" s="24"/>
      <c r="X762" s="24"/>
      <c r="Y762" s="24"/>
      <c r="Z762" s="27"/>
      <c r="AA762" s="18"/>
      <c r="AI762" s="23"/>
      <c r="AJ762" s="23"/>
      <c r="AK762" s="24"/>
      <c r="AL762" s="24"/>
      <c r="AM762" s="24"/>
      <c r="AN762" s="27"/>
      <c r="AO762" s="18"/>
      <c r="AP762" s="21"/>
    </row>
    <row r="763" spans="1:42" ht="15">
      <c r="A763" s="14">
        <v>821920</v>
      </c>
      <c r="B763" s="12">
        <f t="shared" si="262"/>
        <v>-821.92</v>
      </c>
      <c r="C763" s="12">
        <f t="shared" si="263"/>
        <v>1.7000000000000455</v>
      </c>
      <c r="D763" s="16">
        <v>1.0723</v>
      </c>
      <c r="G763" s="23"/>
      <c r="H763" s="23"/>
      <c r="I763" s="24"/>
      <c r="J763" s="24"/>
      <c r="K763" s="24"/>
      <c r="L763" s="27"/>
      <c r="M763" s="18"/>
      <c r="N763" s="21"/>
      <c r="U763" s="23"/>
      <c r="V763" s="23"/>
      <c r="W763" s="24"/>
      <c r="X763" s="24"/>
      <c r="Y763" s="24"/>
      <c r="Z763" s="27"/>
      <c r="AA763" s="18"/>
      <c r="AI763" s="23"/>
      <c r="AJ763" s="23"/>
      <c r="AK763" s="24"/>
      <c r="AL763" s="24"/>
      <c r="AM763" s="24"/>
      <c r="AN763" s="27"/>
      <c r="AO763" s="18"/>
      <c r="AP763" s="21"/>
    </row>
    <row r="764" spans="1:42" ht="15">
      <c r="A764" s="14">
        <v>820290</v>
      </c>
      <c r="B764" s="12">
        <f t="shared" si="262"/>
        <v>-820.29</v>
      </c>
      <c r="C764" s="12">
        <f t="shared" si="263"/>
        <v>1.6299999999999955</v>
      </c>
      <c r="D764" s="16">
        <v>1.3453999999999999</v>
      </c>
      <c r="G764" s="23"/>
      <c r="H764" s="23"/>
      <c r="I764" s="24"/>
      <c r="J764" s="24"/>
      <c r="K764" s="24"/>
      <c r="L764" s="27"/>
      <c r="M764" s="18"/>
      <c r="N764" s="21"/>
      <c r="U764" s="23"/>
      <c r="V764" s="23"/>
      <c r="W764" s="24"/>
      <c r="X764" s="24"/>
      <c r="Y764" s="24"/>
      <c r="Z764" s="27"/>
      <c r="AA764" s="18"/>
      <c r="AI764" s="23"/>
      <c r="AJ764" s="23"/>
      <c r="AK764" s="24"/>
      <c r="AL764" s="24"/>
      <c r="AM764" s="24"/>
      <c r="AN764" s="27"/>
      <c r="AO764" s="18"/>
      <c r="AP764" s="21"/>
    </row>
    <row r="765" spans="1:42" ht="15">
      <c r="A765" s="14">
        <v>818590</v>
      </c>
      <c r="B765" s="12">
        <f t="shared" si="262"/>
        <v>-818.59</v>
      </c>
      <c r="C765" s="12">
        <f t="shared" si="263"/>
        <v>1.6999999999999318</v>
      </c>
      <c r="D765" s="16">
        <v>1.3179000000000001</v>
      </c>
      <c r="G765" s="23"/>
      <c r="H765" s="23"/>
      <c r="I765" s="24"/>
      <c r="J765" s="24"/>
      <c r="K765" s="24"/>
      <c r="L765" s="27"/>
      <c r="M765" s="18"/>
      <c r="N765" s="21"/>
      <c r="U765" s="23"/>
      <c r="V765" s="23"/>
      <c r="W765" s="24"/>
      <c r="X765" s="24"/>
      <c r="Y765" s="24"/>
      <c r="Z765" s="27"/>
      <c r="AA765" s="18"/>
      <c r="AI765" s="23"/>
      <c r="AJ765" s="23"/>
      <c r="AK765" s="24"/>
      <c r="AL765" s="24"/>
      <c r="AM765" s="24"/>
      <c r="AN765" s="27"/>
      <c r="AO765" s="18"/>
      <c r="AP765" s="21"/>
    </row>
    <row r="766" spans="1:42" ht="15">
      <c r="A766" s="14">
        <v>816960</v>
      </c>
      <c r="B766" s="12">
        <f t="shared" si="262"/>
        <v>-816.96</v>
      </c>
      <c r="C766" s="12">
        <f t="shared" si="263"/>
        <v>1.6299999999999955</v>
      </c>
      <c r="D766" s="16">
        <v>1.4214</v>
      </c>
      <c r="G766" s="23"/>
      <c r="H766" s="23"/>
      <c r="I766" s="24"/>
      <c r="J766" s="24"/>
      <c r="K766" s="24"/>
      <c r="L766" s="27"/>
      <c r="M766" s="18"/>
      <c r="N766" s="21"/>
      <c r="U766" s="23"/>
      <c r="V766" s="23"/>
      <c r="W766" s="24"/>
      <c r="X766" s="24"/>
      <c r="Y766" s="24"/>
      <c r="Z766" s="27"/>
      <c r="AA766" s="18"/>
      <c r="AI766" s="23"/>
      <c r="AJ766" s="23"/>
      <c r="AK766" s="24"/>
      <c r="AL766" s="24"/>
      <c r="AM766" s="24"/>
      <c r="AN766" s="27"/>
      <c r="AO766" s="18"/>
      <c r="AP766" s="21"/>
    </row>
    <row r="767" spans="1:42" ht="15">
      <c r="A767" s="14">
        <v>815260</v>
      </c>
      <c r="B767" s="12">
        <f t="shared" si="262"/>
        <v>-815.26</v>
      </c>
      <c r="C767" s="12">
        <f t="shared" si="263"/>
        <v>1.7000000000000455</v>
      </c>
      <c r="D767" s="16">
        <v>1.2703</v>
      </c>
      <c r="G767" s="23"/>
      <c r="H767" s="23"/>
      <c r="I767" s="24"/>
      <c r="J767" s="24"/>
      <c r="K767" s="24"/>
      <c r="L767" s="27"/>
      <c r="M767" s="18"/>
      <c r="N767" s="21"/>
      <c r="U767" s="23"/>
      <c r="V767" s="23"/>
      <c r="W767" s="24"/>
      <c r="X767" s="24"/>
      <c r="Y767" s="24"/>
      <c r="Z767" s="27"/>
      <c r="AA767" s="18"/>
      <c r="AI767" s="23"/>
      <c r="AJ767" s="23"/>
      <c r="AK767" s="24"/>
      <c r="AL767" s="24"/>
      <c r="AM767" s="24"/>
      <c r="AN767" s="27"/>
      <c r="AO767" s="18"/>
      <c r="AP767" s="21"/>
    </row>
    <row r="768" spans="1:42" ht="15">
      <c r="A768" s="14">
        <v>813630</v>
      </c>
      <c r="B768" s="12">
        <f t="shared" si="262"/>
        <v>-813.63</v>
      </c>
      <c r="C768" s="12">
        <f t="shared" si="263"/>
        <v>1.6299999999999955</v>
      </c>
      <c r="D768" s="16">
        <v>1.0797000000000001</v>
      </c>
      <c r="G768" s="23"/>
      <c r="H768" s="23"/>
      <c r="I768" s="24"/>
      <c r="J768" s="24"/>
      <c r="K768" s="24"/>
      <c r="L768" s="27"/>
      <c r="M768" s="18"/>
      <c r="N768" s="21"/>
      <c r="U768" s="23"/>
      <c r="V768" s="23"/>
      <c r="W768" s="24"/>
      <c r="X768" s="24"/>
      <c r="Y768" s="24"/>
      <c r="Z768" s="27"/>
      <c r="AA768" s="18"/>
      <c r="AI768" s="23"/>
      <c r="AJ768" s="23"/>
      <c r="AK768" s="24"/>
      <c r="AL768" s="24"/>
      <c r="AM768" s="24"/>
      <c r="AN768" s="27"/>
      <c r="AO768" s="18"/>
      <c r="AP768" s="21"/>
    </row>
    <row r="769" spans="1:42" ht="15">
      <c r="A769" s="14">
        <v>811930</v>
      </c>
      <c r="B769" s="12">
        <f t="shared" si="262"/>
        <v>-811.93</v>
      </c>
      <c r="C769" s="12">
        <f t="shared" si="263"/>
        <v>1.7000000000000455</v>
      </c>
      <c r="D769" s="16">
        <v>0.97036</v>
      </c>
      <c r="G769" s="23"/>
      <c r="H769" s="23"/>
      <c r="I769" s="24"/>
      <c r="J769" s="24"/>
      <c r="K769" s="24"/>
      <c r="L769" s="27"/>
      <c r="M769" s="18"/>
      <c r="N769" s="21"/>
      <c r="U769" s="23"/>
      <c r="V769" s="23"/>
      <c r="W769" s="24"/>
      <c r="X769" s="24"/>
      <c r="Y769" s="24"/>
      <c r="Z769" s="27"/>
      <c r="AA769" s="18"/>
      <c r="AI769" s="23"/>
      <c r="AJ769" s="23"/>
      <c r="AK769" s="24"/>
      <c r="AL769" s="24"/>
      <c r="AM769" s="24"/>
      <c r="AN769" s="27"/>
      <c r="AO769" s="18"/>
      <c r="AP769" s="21"/>
    </row>
    <row r="770" spans="1:42" ht="15">
      <c r="A770" s="14">
        <v>810300</v>
      </c>
      <c r="B770" s="12">
        <f t="shared" si="262"/>
        <v>-810.3</v>
      </c>
      <c r="C770" s="12">
        <f t="shared" si="263"/>
        <v>1.6299999999999955</v>
      </c>
      <c r="D770" s="16">
        <v>1.2887999999999999</v>
      </c>
      <c r="G770" s="23"/>
      <c r="H770" s="23"/>
      <c r="I770" s="24"/>
      <c r="J770" s="24"/>
      <c r="K770" s="24"/>
      <c r="L770" s="27"/>
      <c r="M770" s="18"/>
      <c r="N770" s="21"/>
      <c r="U770" s="23"/>
      <c r="V770" s="23"/>
      <c r="W770" s="24"/>
      <c r="X770" s="24"/>
      <c r="Y770" s="24"/>
      <c r="Z770" s="27"/>
      <c r="AA770" s="18"/>
      <c r="AI770" s="23"/>
      <c r="AJ770" s="23"/>
      <c r="AK770" s="24"/>
      <c r="AL770" s="24"/>
      <c r="AM770" s="24"/>
      <c r="AN770" s="27"/>
      <c r="AO770" s="18"/>
      <c r="AP770" s="21"/>
    </row>
    <row r="771" spans="1:42" ht="15">
      <c r="A771" s="14">
        <v>808600</v>
      </c>
      <c r="B771" s="12">
        <f t="shared" ref="B771:B834" si="264">-A771/1000</f>
        <v>-808.6</v>
      </c>
      <c r="C771" s="12">
        <f t="shared" si="263"/>
        <v>1.6999999999999318</v>
      </c>
      <c r="D771" s="16">
        <v>1.1794</v>
      </c>
      <c r="G771" s="23"/>
      <c r="H771" s="23"/>
      <c r="I771" s="24"/>
      <c r="J771" s="24"/>
      <c r="K771" s="24"/>
      <c r="L771" s="27"/>
      <c r="M771" s="18"/>
      <c r="N771" s="21"/>
      <c r="U771" s="23"/>
      <c r="V771" s="23"/>
      <c r="W771" s="24"/>
      <c r="X771" s="24"/>
      <c r="Y771" s="24"/>
      <c r="Z771" s="27"/>
      <c r="AA771" s="18"/>
      <c r="AI771" s="23"/>
      <c r="AJ771" s="23"/>
      <c r="AK771" s="24"/>
      <c r="AL771" s="24"/>
      <c r="AM771" s="24"/>
      <c r="AN771" s="27"/>
      <c r="AO771" s="18"/>
      <c r="AP771" s="21"/>
    </row>
    <row r="772" spans="1:42" ht="15">
      <c r="A772" s="14">
        <v>806970</v>
      </c>
      <c r="B772" s="12">
        <f t="shared" si="264"/>
        <v>-806.97</v>
      </c>
      <c r="C772" s="12">
        <f t="shared" ref="C772:C835" si="265">B772-B771</f>
        <v>1.6299999999999955</v>
      </c>
      <c r="D772" s="16">
        <v>1.0555000000000001</v>
      </c>
      <c r="G772" s="23"/>
      <c r="H772" s="23"/>
      <c r="I772" s="24"/>
      <c r="J772" s="24"/>
      <c r="K772" s="24"/>
      <c r="L772" s="27"/>
      <c r="M772" s="18"/>
      <c r="N772" s="21"/>
      <c r="U772" s="23"/>
      <c r="V772" s="23"/>
      <c r="W772" s="24"/>
      <c r="X772" s="24"/>
      <c r="Y772" s="24"/>
      <c r="Z772" s="27"/>
      <c r="AA772" s="18"/>
      <c r="AI772" s="23"/>
      <c r="AJ772" s="23"/>
      <c r="AK772" s="24"/>
      <c r="AL772" s="24"/>
      <c r="AM772" s="24"/>
      <c r="AN772" s="27"/>
      <c r="AO772" s="18"/>
      <c r="AP772" s="21"/>
    </row>
    <row r="773" spans="1:42" ht="15">
      <c r="A773" s="14">
        <v>805270</v>
      </c>
      <c r="B773" s="12">
        <f t="shared" si="264"/>
        <v>-805.27</v>
      </c>
      <c r="C773" s="12">
        <f t="shared" si="265"/>
        <v>1.7000000000000455</v>
      </c>
      <c r="D773" s="16">
        <v>1.0321</v>
      </c>
      <c r="G773" s="23"/>
      <c r="H773" s="23"/>
      <c r="I773" s="24"/>
      <c r="J773" s="24"/>
      <c r="K773" s="24"/>
      <c r="L773" s="27"/>
      <c r="M773" s="18"/>
      <c r="N773" s="21"/>
      <c r="U773" s="23"/>
      <c r="V773" s="23"/>
      <c r="W773" s="24"/>
      <c r="X773" s="24"/>
      <c r="Y773" s="24"/>
      <c r="Z773" s="27"/>
      <c r="AA773" s="18"/>
      <c r="AI773" s="23"/>
      <c r="AJ773" s="23"/>
      <c r="AK773" s="24"/>
      <c r="AL773" s="24"/>
      <c r="AM773" s="24"/>
      <c r="AN773" s="27"/>
      <c r="AO773" s="18"/>
      <c r="AP773" s="21"/>
    </row>
    <row r="774" spans="1:42" ht="15">
      <c r="A774" s="14">
        <v>803640</v>
      </c>
      <c r="B774" s="12">
        <f t="shared" si="264"/>
        <v>-803.64</v>
      </c>
      <c r="C774" s="12">
        <f t="shared" si="265"/>
        <v>1.6299999999999955</v>
      </c>
      <c r="D774" s="16">
        <v>1</v>
      </c>
      <c r="G774" s="23"/>
      <c r="H774" s="23"/>
      <c r="I774" s="24"/>
      <c r="J774" s="24"/>
      <c r="K774" s="24"/>
      <c r="L774" s="27"/>
      <c r="M774" s="18"/>
      <c r="N774" s="21"/>
      <c r="U774" s="23"/>
      <c r="V774" s="23"/>
      <c r="W774" s="24"/>
      <c r="X774" s="24"/>
      <c r="Y774" s="24"/>
      <c r="Z774" s="27"/>
      <c r="AA774" s="18"/>
      <c r="AI774" s="23"/>
      <c r="AJ774" s="23"/>
      <c r="AK774" s="24"/>
      <c r="AL774" s="24"/>
      <c r="AM774" s="24"/>
      <c r="AN774" s="27"/>
      <c r="AO774" s="18"/>
      <c r="AP774" s="21"/>
    </row>
    <row r="775" spans="1:42" ht="15">
      <c r="A775" s="14">
        <v>801940</v>
      </c>
      <c r="B775" s="12">
        <f t="shared" si="264"/>
        <v>-801.94</v>
      </c>
      <c r="C775" s="12">
        <f t="shared" si="265"/>
        <v>1.6999999999999318</v>
      </c>
      <c r="D775" s="16">
        <v>0.74885000000000002</v>
      </c>
      <c r="G775" s="23"/>
      <c r="H775" s="23"/>
      <c r="I775" s="24"/>
      <c r="J775" s="24"/>
      <c r="K775" s="24"/>
      <c r="L775" s="27"/>
      <c r="M775" s="18"/>
      <c r="N775" s="21"/>
      <c r="U775" s="23"/>
      <c r="V775" s="23"/>
      <c r="W775" s="24"/>
      <c r="X775" s="24"/>
      <c r="Y775" s="24"/>
      <c r="Z775" s="27"/>
      <c r="AA775" s="18"/>
      <c r="AI775" s="23"/>
      <c r="AJ775" s="23"/>
      <c r="AK775" s="24"/>
      <c r="AL775" s="24"/>
      <c r="AM775" s="24"/>
      <c r="AN775" s="27"/>
      <c r="AO775" s="18"/>
      <c r="AP775" s="21"/>
    </row>
    <row r="776" spans="1:42" ht="15">
      <c r="A776" s="14">
        <v>800310</v>
      </c>
      <c r="B776" s="12">
        <f t="shared" si="264"/>
        <v>-800.31</v>
      </c>
      <c r="C776" s="12">
        <f t="shared" si="265"/>
        <v>1.6300000000001091</v>
      </c>
      <c r="D776" s="16">
        <v>0.87866</v>
      </c>
      <c r="G776" s="23"/>
      <c r="H776" s="23"/>
      <c r="I776" s="24"/>
      <c r="J776" s="24"/>
      <c r="K776" s="24"/>
      <c r="L776" s="27"/>
      <c r="M776" s="18"/>
      <c r="N776" s="21"/>
      <c r="U776" s="23"/>
      <c r="V776" s="23"/>
      <c r="W776" s="24"/>
      <c r="X776" s="24"/>
      <c r="Y776" s="24"/>
      <c r="Z776" s="27"/>
      <c r="AA776" s="18"/>
      <c r="AI776" s="23"/>
      <c r="AJ776" s="23"/>
      <c r="AK776" s="24"/>
      <c r="AL776" s="24"/>
      <c r="AM776" s="24"/>
      <c r="AN776" s="27"/>
      <c r="AO776" s="18"/>
      <c r="AP776" s="21"/>
    </row>
    <row r="777" spans="1:42" ht="15">
      <c r="A777" s="14">
        <v>799200</v>
      </c>
      <c r="B777" s="12">
        <f t="shared" si="264"/>
        <v>-799.2</v>
      </c>
      <c r="C777" s="12">
        <f t="shared" si="265"/>
        <v>1.1099999999999</v>
      </c>
      <c r="D777" s="16">
        <v>0.92532999999999999</v>
      </c>
      <c r="G777" s="23"/>
      <c r="H777" s="23"/>
      <c r="I777" s="24"/>
      <c r="J777" s="24"/>
      <c r="K777" s="24"/>
      <c r="L777" s="27"/>
      <c r="M777" s="18"/>
      <c r="N777" s="21"/>
      <c r="U777" s="23"/>
      <c r="V777" s="23"/>
      <c r="W777" s="24"/>
      <c r="X777" s="24"/>
      <c r="Y777" s="24"/>
      <c r="Z777" s="27"/>
      <c r="AA777" s="18"/>
      <c r="AI777" s="23"/>
      <c r="AJ777" s="23"/>
      <c r="AK777" s="24"/>
      <c r="AL777" s="24"/>
      <c r="AM777" s="24"/>
      <c r="AN777" s="27"/>
      <c r="AO777" s="18"/>
      <c r="AP777" s="21"/>
    </row>
    <row r="778" spans="1:42" ht="15">
      <c r="A778" s="14">
        <v>798140</v>
      </c>
      <c r="B778" s="12">
        <f t="shared" si="264"/>
        <v>-798.14</v>
      </c>
      <c r="C778" s="12">
        <f t="shared" si="265"/>
        <v>1.0600000000000591</v>
      </c>
      <c r="D778" s="16">
        <v>0.55300000000000005</v>
      </c>
      <c r="G778" s="23"/>
      <c r="H778" s="23"/>
      <c r="I778" s="24"/>
      <c r="J778" s="24"/>
      <c r="K778" s="24"/>
      <c r="L778" s="27"/>
      <c r="M778" s="18"/>
      <c r="N778" s="21"/>
      <c r="U778" s="23"/>
      <c r="V778" s="23"/>
      <c r="W778" s="24"/>
      <c r="X778" s="24"/>
      <c r="Y778" s="24"/>
      <c r="Z778" s="27"/>
      <c r="AA778" s="18"/>
      <c r="AI778" s="23"/>
      <c r="AJ778" s="23"/>
      <c r="AK778" s="24"/>
      <c r="AL778" s="24"/>
      <c r="AM778" s="24"/>
      <c r="AN778" s="27"/>
      <c r="AO778" s="18"/>
      <c r="AP778" s="21"/>
    </row>
    <row r="779" spans="1:42" ht="15">
      <c r="A779" s="14">
        <v>797020</v>
      </c>
      <c r="B779" s="12">
        <f t="shared" si="264"/>
        <v>-797.02</v>
      </c>
      <c r="C779" s="12">
        <f t="shared" si="265"/>
        <v>1.1200000000000045</v>
      </c>
      <c r="D779" s="16">
        <v>0.48954999999999999</v>
      </c>
      <c r="G779" s="23"/>
      <c r="H779" s="23"/>
      <c r="I779" s="24"/>
      <c r="J779" s="24"/>
      <c r="K779" s="24"/>
      <c r="L779" s="27"/>
      <c r="M779" s="18"/>
      <c r="N779" s="21"/>
      <c r="U779" s="23"/>
      <c r="V779" s="23"/>
      <c r="W779" s="24"/>
      <c r="X779" s="24"/>
      <c r="Y779" s="24"/>
      <c r="Z779" s="27"/>
      <c r="AA779" s="18"/>
      <c r="AI779" s="23"/>
      <c r="AJ779" s="23"/>
      <c r="AK779" s="24"/>
      <c r="AL779" s="24"/>
      <c r="AM779" s="24"/>
      <c r="AN779" s="27"/>
      <c r="AO779" s="18"/>
      <c r="AP779" s="21"/>
    </row>
    <row r="780" spans="1:42" ht="15">
      <c r="A780" s="14">
        <v>795960</v>
      </c>
      <c r="B780" s="12">
        <f t="shared" si="264"/>
        <v>-795.96</v>
      </c>
      <c r="C780" s="12">
        <f t="shared" si="265"/>
        <v>1.0599999999999454</v>
      </c>
      <c r="D780" s="16">
        <v>0.50039</v>
      </c>
      <c r="G780" s="23"/>
      <c r="H780" s="23"/>
      <c r="I780" s="24"/>
      <c r="J780" s="24"/>
      <c r="K780" s="24"/>
      <c r="L780" s="27"/>
      <c r="M780" s="18"/>
      <c r="N780" s="21"/>
      <c r="U780" s="23"/>
      <c r="V780" s="23"/>
      <c r="W780" s="24"/>
      <c r="X780" s="24"/>
      <c r="Y780" s="24"/>
      <c r="Z780" s="27"/>
      <c r="AA780" s="18"/>
      <c r="AI780" s="23"/>
      <c r="AJ780" s="23"/>
      <c r="AK780" s="24"/>
      <c r="AL780" s="24"/>
      <c r="AM780" s="24"/>
      <c r="AN780" s="27"/>
      <c r="AO780" s="18"/>
      <c r="AP780" s="21"/>
    </row>
    <row r="781" spans="1:42" ht="15">
      <c r="A781" s="14">
        <v>794850</v>
      </c>
      <c r="B781" s="12">
        <f t="shared" si="264"/>
        <v>-794.85</v>
      </c>
      <c r="C781" s="12">
        <f t="shared" si="265"/>
        <v>1.1100000000000136</v>
      </c>
      <c r="D781" s="16">
        <v>0.78029000000000004</v>
      </c>
      <c r="G781" s="23"/>
      <c r="H781" s="23"/>
      <c r="I781" s="24"/>
      <c r="J781" s="24"/>
      <c r="K781" s="24"/>
      <c r="L781" s="27"/>
      <c r="M781" s="18"/>
      <c r="N781" s="21"/>
      <c r="U781" s="23"/>
      <c r="V781" s="23"/>
      <c r="W781" s="24"/>
      <c r="X781" s="24"/>
      <c r="Y781" s="24"/>
      <c r="Z781" s="27"/>
      <c r="AA781" s="18"/>
      <c r="AI781" s="23"/>
      <c r="AJ781" s="23"/>
      <c r="AK781" s="24"/>
      <c r="AL781" s="24"/>
      <c r="AM781" s="24"/>
      <c r="AN781" s="27"/>
      <c r="AO781" s="18"/>
      <c r="AP781" s="21"/>
    </row>
    <row r="782" spans="1:42" ht="15">
      <c r="A782" s="14">
        <v>793780</v>
      </c>
      <c r="B782" s="12">
        <f t="shared" si="264"/>
        <v>-793.78</v>
      </c>
      <c r="C782" s="12">
        <f t="shared" si="265"/>
        <v>1.07000000000005</v>
      </c>
      <c r="D782" s="16">
        <v>0.67149999999999999</v>
      </c>
      <c r="G782" s="23"/>
      <c r="H782" s="23"/>
      <c r="I782" s="24"/>
      <c r="J782" s="24"/>
      <c r="K782" s="24"/>
      <c r="L782" s="27"/>
      <c r="M782" s="18"/>
      <c r="N782" s="21"/>
      <c r="U782" s="23"/>
      <c r="V782" s="23"/>
      <c r="W782" s="24"/>
      <c r="X782" s="24"/>
      <c r="Y782" s="24"/>
      <c r="Z782" s="27"/>
      <c r="AA782" s="18"/>
      <c r="AI782" s="23"/>
      <c r="AJ782" s="23"/>
      <c r="AK782" s="24"/>
      <c r="AL782" s="24"/>
      <c r="AM782" s="24"/>
      <c r="AN782" s="27"/>
      <c r="AO782" s="18"/>
      <c r="AP782" s="21"/>
    </row>
    <row r="783" spans="1:42" ht="15">
      <c r="A783" s="14">
        <v>792670</v>
      </c>
      <c r="B783" s="12">
        <f t="shared" si="264"/>
        <v>-792.67</v>
      </c>
      <c r="C783" s="12">
        <f t="shared" si="265"/>
        <v>1.1100000000000136</v>
      </c>
      <c r="D783" s="16">
        <v>0.87633000000000005</v>
      </c>
      <c r="G783" s="23"/>
      <c r="H783" s="23"/>
      <c r="I783" s="24"/>
      <c r="J783" s="24"/>
      <c r="K783" s="24"/>
      <c r="L783" s="27"/>
      <c r="M783" s="18"/>
      <c r="N783" s="21"/>
      <c r="U783" s="23"/>
      <c r="V783" s="23"/>
      <c r="W783" s="24"/>
      <c r="X783" s="24"/>
      <c r="Y783" s="24"/>
      <c r="Z783" s="27"/>
      <c r="AA783" s="18"/>
      <c r="AI783" s="23"/>
      <c r="AJ783" s="23"/>
      <c r="AK783" s="24"/>
      <c r="AL783" s="24"/>
      <c r="AM783" s="24"/>
      <c r="AN783" s="27"/>
      <c r="AO783" s="18"/>
      <c r="AP783" s="21"/>
    </row>
    <row r="784" spans="1:42" ht="15">
      <c r="A784" s="14">
        <v>791610</v>
      </c>
      <c r="B784" s="12">
        <f t="shared" si="264"/>
        <v>-791.61</v>
      </c>
      <c r="C784" s="12">
        <f t="shared" si="265"/>
        <v>1.0599999999999454</v>
      </c>
      <c r="D784" s="16">
        <v>0.65005000000000002</v>
      </c>
      <c r="G784" s="23"/>
      <c r="H784" s="23"/>
      <c r="I784" s="24"/>
      <c r="J784" s="24"/>
      <c r="K784" s="24"/>
      <c r="L784" s="27"/>
      <c r="M784" s="18"/>
      <c r="N784" s="21"/>
      <c r="U784" s="23"/>
      <c r="V784" s="23"/>
      <c r="W784" s="24"/>
      <c r="X784" s="24"/>
      <c r="Y784" s="24"/>
      <c r="Z784" s="27"/>
      <c r="AA784" s="18"/>
      <c r="AI784" s="23"/>
      <c r="AJ784" s="23"/>
      <c r="AK784" s="24"/>
      <c r="AL784" s="24"/>
      <c r="AM784" s="24"/>
      <c r="AN784" s="27"/>
      <c r="AO784" s="18"/>
      <c r="AP784" s="21"/>
    </row>
    <row r="785" spans="1:42" ht="15">
      <c r="A785" s="14">
        <v>790500</v>
      </c>
      <c r="B785" s="12">
        <f t="shared" si="264"/>
        <v>-790.5</v>
      </c>
      <c r="C785" s="12">
        <f t="shared" si="265"/>
        <v>1.1100000000000136</v>
      </c>
      <c r="D785" s="16">
        <v>0.22691</v>
      </c>
      <c r="G785" s="23"/>
      <c r="H785" s="23"/>
      <c r="I785" s="24"/>
      <c r="J785" s="24"/>
      <c r="K785" s="24"/>
      <c r="L785" s="27"/>
      <c r="M785" s="18"/>
      <c r="N785" s="21"/>
      <c r="U785" s="23"/>
      <c r="V785" s="23"/>
      <c r="W785" s="24"/>
      <c r="X785" s="24"/>
      <c r="Y785" s="24"/>
      <c r="Z785" s="27"/>
      <c r="AA785" s="18"/>
      <c r="AI785" s="23"/>
      <c r="AJ785" s="23"/>
      <c r="AK785" s="24"/>
      <c r="AL785" s="24"/>
      <c r="AM785" s="24"/>
      <c r="AN785" s="27"/>
      <c r="AO785" s="18"/>
      <c r="AP785" s="21"/>
    </row>
    <row r="786" spans="1:42" ht="15">
      <c r="A786" s="14">
        <v>789430</v>
      </c>
      <c r="B786" s="12">
        <f t="shared" si="264"/>
        <v>-789.43</v>
      </c>
      <c r="C786" s="12">
        <f t="shared" si="265"/>
        <v>1.07000000000005</v>
      </c>
      <c r="D786" s="16">
        <v>9.5964999999999995E-2</v>
      </c>
      <c r="G786" s="23"/>
      <c r="H786" s="23"/>
      <c r="I786" s="24"/>
      <c r="J786" s="24"/>
      <c r="K786" s="24"/>
      <c r="L786" s="27"/>
      <c r="M786" s="18"/>
      <c r="N786" s="21"/>
      <c r="U786" s="23"/>
      <c r="V786" s="23"/>
      <c r="W786" s="24"/>
      <c r="X786" s="24"/>
      <c r="Y786" s="24"/>
      <c r="Z786" s="27"/>
      <c r="AA786" s="18"/>
      <c r="AI786" s="23"/>
      <c r="AJ786" s="23"/>
      <c r="AK786" s="24"/>
      <c r="AL786" s="24"/>
      <c r="AM786" s="24"/>
      <c r="AN786" s="27"/>
      <c r="AO786" s="18"/>
      <c r="AP786" s="21"/>
    </row>
    <row r="787" spans="1:42" ht="15">
      <c r="A787" s="14">
        <v>788320</v>
      </c>
      <c r="B787" s="12">
        <f t="shared" si="264"/>
        <v>-788.32</v>
      </c>
      <c r="C787" s="12">
        <f t="shared" si="265"/>
        <v>1.1099999999999</v>
      </c>
      <c r="D787" s="16">
        <v>0.76834000000000002</v>
      </c>
      <c r="G787" s="23"/>
      <c r="H787" s="23"/>
      <c r="I787" s="24"/>
      <c r="J787" s="24"/>
      <c r="K787" s="24"/>
      <c r="L787" s="27"/>
      <c r="M787" s="18"/>
      <c r="N787" s="21"/>
      <c r="U787" s="23"/>
      <c r="V787" s="23"/>
      <c r="W787" s="24"/>
      <c r="X787" s="24"/>
      <c r="Y787" s="24"/>
      <c r="Z787" s="27"/>
      <c r="AA787" s="18"/>
      <c r="AI787" s="23"/>
      <c r="AJ787" s="23"/>
      <c r="AK787" s="24"/>
      <c r="AL787" s="24"/>
      <c r="AM787" s="24"/>
      <c r="AN787" s="27"/>
      <c r="AO787" s="18"/>
      <c r="AP787" s="21"/>
    </row>
    <row r="788" spans="1:42" ht="15">
      <c r="A788" s="14">
        <v>787260</v>
      </c>
      <c r="B788" s="12">
        <f t="shared" si="264"/>
        <v>-787.26</v>
      </c>
      <c r="C788" s="12">
        <f t="shared" si="265"/>
        <v>1.0600000000000591</v>
      </c>
      <c r="D788" s="16">
        <v>0.62636000000000003</v>
      </c>
      <c r="G788" s="23"/>
      <c r="H788" s="23"/>
      <c r="I788" s="24"/>
      <c r="J788" s="24"/>
      <c r="K788" s="24"/>
      <c r="L788" s="27"/>
      <c r="M788" s="18"/>
      <c r="N788" s="21"/>
      <c r="U788" s="23"/>
      <c r="V788" s="23"/>
      <c r="W788" s="24"/>
      <c r="X788" s="24"/>
      <c r="Y788" s="24"/>
      <c r="Z788" s="27"/>
      <c r="AA788" s="18"/>
      <c r="AI788" s="23"/>
      <c r="AJ788" s="23"/>
      <c r="AK788" s="24"/>
      <c r="AL788" s="24"/>
      <c r="AM788" s="24"/>
      <c r="AN788" s="27"/>
      <c r="AO788" s="18"/>
      <c r="AP788" s="21"/>
    </row>
    <row r="789" spans="1:42" ht="15">
      <c r="A789" s="14">
        <v>786140</v>
      </c>
      <c r="B789" s="12">
        <f t="shared" si="264"/>
        <v>-786.14</v>
      </c>
      <c r="C789" s="12">
        <f t="shared" si="265"/>
        <v>1.1200000000000045</v>
      </c>
      <c r="D789" s="16">
        <v>0.51339000000000001</v>
      </c>
      <c r="G789" s="23"/>
      <c r="H789" s="23"/>
      <c r="I789" s="24"/>
      <c r="J789" s="24"/>
      <c r="K789" s="24"/>
      <c r="L789" s="27"/>
      <c r="M789" s="18"/>
      <c r="N789" s="21"/>
      <c r="U789" s="23"/>
      <c r="V789" s="23"/>
      <c r="W789" s="24"/>
      <c r="X789" s="24"/>
      <c r="Y789" s="24"/>
      <c r="Z789" s="27"/>
      <c r="AA789" s="18"/>
      <c r="AI789" s="23"/>
      <c r="AJ789" s="23"/>
      <c r="AK789" s="24"/>
      <c r="AL789" s="24"/>
      <c r="AM789" s="24"/>
      <c r="AN789" s="27"/>
      <c r="AO789" s="18"/>
      <c r="AP789" s="21"/>
    </row>
    <row r="790" spans="1:42" ht="15">
      <c r="A790" s="14">
        <v>785080</v>
      </c>
      <c r="B790" s="12">
        <f t="shared" si="264"/>
        <v>-785.08</v>
      </c>
      <c r="C790" s="12">
        <f t="shared" si="265"/>
        <v>1.0599999999999454</v>
      </c>
      <c r="D790" s="16">
        <v>3.5831000000000002E-2</v>
      </c>
      <c r="G790" s="23"/>
      <c r="H790" s="23"/>
      <c r="I790" s="24"/>
      <c r="J790" s="24"/>
      <c r="K790" s="24"/>
      <c r="L790" s="27"/>
      <c r="M790" s="18"/>
      <c r="N790" s="21"/>
      <c r="U790" s="23"/>
      <c r="V790" s="23"/>
      <c r="W790" s="24"/>
      <c r="X790" s="24"/>
      <c r="Y790" s="24"/>
      <c r="Z790" s="27"/>
      <c r="AA790" s="18"/>
      <c r="AI790" s="23"/>
      <c r="AJ790" s="23"/>
      <c r="AK790" s="24"/>
      <c r="AL790" s="24"/>
      <c r="AM790" s="24"/>
      <c r="AN790" s="27"/>
      <c r="AO790" s="18"/>
      <c r="AP790" s="21"/>
    </row>
    <row r="791" spans="1:42" ht="15">
      <c r="A791" s="14">
        <v>783970</v>
      </c>
      <c r="B791" s="12">
        <f t="shared" si="264"/>
        <v>-783.97</v>
      </c>
      <c r="C791" s="12">
        <f t="shared" si="265"/>
        <v>1.1100000000000136</v>
      </c>
      <c r="D791" s="16">
        <v>3.0062999999999999E-2</v>
      </c>
      <c r="G791" s="23"/>
      <c r="H791" s="23"/>
      <c r="I791" s="24"/>
      <c r="J791" s="24"/>
      <c r="K791" s="24"/>
      <c r="L791" s="27"/>
      <c r="M791" s="18"/>
      <c r="N791" s="21"/>
      <c r="U791" s="23"/>
      <c r="V791" s="23"/>
      <c r="W791" s="24"/>
      <c r="X791" s="24"/>
      <c r="Y791" s="24"/>
      <c r="Z791" s="27"/>
      <c r="AA791" s="18"/>
      <c r="AI791" s="23"/>
      <c r="AJ791" s="23"/>
      <c r="AK791" s="24"/>
      <c r="AL791" s="24"/>
      <c r="AM791" s="24"/>
      <c r="AN791" s="27"/>
      <c r="AO791" s="18"/>
      <c r="AP791" s="21"/>
    </row>
    <row r="792" spans="1:42" ht="15">
      <c r="A792" s="14">
        <v>782900</v>
      </c>
      <c r="B792" s="12">
        <f t="shared" si="264"/>
        <v>-782.9</v>
      </c>
      <c r="C792" s="12">
        <f t="shared" si="265"/>
        <v>1.07000000000005</v>
      </c>
      <c r="D792" s="16">
        <v>0.39212000000000002</v>
      </c>
      <c r="G792" s="23"/>
      <c r="H792" s="23"/>
      <c r="I792" s="24"/>
      <c r="J792" s="24"/>
      <c r="K792" s="24"/>
      <c r="L792" s="27"/>
      <c r="M792" s="18"/>
      <c r="N792" s="21"/>
      <c r="U792" s="23"/>
      <c r="V792" s="23"/>
      <c r="W792" s="24"/>
      <c r="X792" s="24"/>
      <c r="Y792" s="24"/>
      <c r="Z792" s="27"/>
      <c r="AA792" s="18"/>
      <c r="AI792" s="23"/>
      <c r="AJ792" s="23"/>
      <c r="AK792" s="24"/>
      <c r="AL792" s="24"/>
      <c r="AM792" s="24"/>
      <c r="AN792" s="27"/>
      <c r="AO792" s="18"/>
      <c r="AP792" s="21"/>
    </row>
    <row r="793" spans="1:42" ht="15">
      <c r="A793" s="14">
        <v>781790</v>
      </c>
      <c r="B793" s="12">
        <f t="shared" si="264"/>
        <v>-781.79</v>
      </c>
      <c r="C793" s="12">
        <f t="shared" si="265"/>
        <v>1.1100000000000136</v>
      </c>
      <c r="D793" s="16">
        <v>0.41827999999999999</v>
      </c>
      <c r="G793" s="23"/>
      <c r="H793" s="23"/>
      <c r="I793" s="24"/>
      <c r="J793" s="24"/>
      <c r="K793" s="24"/>
      <c r="L793" s="27"/>
      <c r="M793" s="18"/>
      <c r="N793" s="21"/>
      <c r="U793" s="23"/>
      <c r="V793" s="23"/>
      <c r="W793" s="24"/>
      <c r="X793" s="24"/>
      <c r="Y793" s="24"/>
      <c r="Z793" s="27"/>
      <c r="AA793" s="18"/>
      <c r="AI793" s="23"/>
      <c r="AJ793" s="23"/>
      <c r="AK793" s="24"/>
      <c r="AL793" s="24"/>
      <c r="AM793" s="24"/>
      <c r="AN793" s="27"/>
      <c r="AO793" s="18"/>
      <c r="AP793" s="21"/>
    </row>
    <row r="794" spans="1:42" ht="15">
      <c r="A794" s="14">
        <v>780730</v>
      </c>
      <c r="B794" s="12">
        <f t="shared" si="264"/>
        <v>-780.73</v>
      </c>
      <c r="C794" s="12">
        <f t="shared" si="265"/>
        <v>1.0599999999999454</v>
      </c>
      <c r="D794" s="16">
        <v>0.65956999999999999</v>
      </c>
      <c r="G794" s="23"/>
      <c r="H794" s="23"/>
      <c r="I794" s="24"/>
      <c r="J794" s="24"/>
      <c r="K794" s="24"/>
      <c r="L794" s="27"/>
      <c r="M794" s="18"/>
      <c r="N794" s="21"/>
      <c r="U794" s="23"/>
      <c r="V794" s="23"/>
      <c r="W794" s="24"/>
      <c r="X794" s="24"/>
      <c r="Y794" s="24"/>
      <c r="Z794" s="27"/>
      <c r="AA794" s="18"/>
      <c r="AI794" s="23"/>
      <c r="AJ794" s="23"/>
      <c r="AK794" s="24"/>
      <c r="AL794" s="24"/>
      <c r="AM794" s="24"/>
      <c r="AN794" s="27"/>
      <c r="AO794" s="18"/>
      <c r="AP794" s="21"/>
    </row>
    <row r="795" spans="1:42" ht="15">
      <c r="A795" s="14">
        <v>779610</v>
      </c>
      <c r="B795" s="12">
        <f t="shared" si="264"/>
        <v>-779.61</v>
      </c>
      <c r="C795" s="12">
        <f t="shared" si="265"/>
        <v>1.1200000000000045</v>
      </c>
      <c r="D795" s="16">
        <v>0.89039999999999997</v>
      </c>
      <c r="G795" s="23"/>
      <c r="H795" s="23"/>
      <c r="I795" s="24"/>
      <c r="J795" s="24"/>
      <c r="K795" s="24"/>
      <c r="L795" s="27"/>
      <c r="M795" s="18"/>
      <c r="N795" s="21"/>
      <c r="U795" s="23"/>
      <c r="V795" s="23"/>
      <c r="W795" s="24"/>
      <c r="X795" s="24"/>
      <c r="Y795" s="24"/>
      <c r="Z795" s="27"/>
      <c r="AA795" s="18"/>
      <c r="AI795" s="23"/>
      <c r="AJ795" s="23"/>
      <c r="AK795" s="24"/>
      <c r="AL795" s="24"/>
      <c r="AM795" s="24"/>
      <c r="AN795" s="27"/>
      <c r="AO795" s="18"/>
      <c r="AP795" s="21"/>
    </row>
    <row r="796" spans="1:42" ht="15">
      <c r="A796" s="14">
        <v>778550</v>
      </c>
      <c r="B796" s="12">
        <f t="shared" si="264"/>
        <v>-778.55</v>
      </c>
      <c r="C796" s="12">
        <f t="shared" si="265"/>
        <v>1.0600000000000591</v>
      </c>
      <c r="D796" s="16">
        <v>0.94035999999999997</v>
      </c>
      <c r="G796" s="23"/>
      <c r="H796" s="23"/>
      <c r="I796" s="24"/>
      <c r="J796" s="24"/>
      <c r="K796" s="24"/>
      <c r="L796" s="27"/>
      <c r="M796" s="18"/>
      <c r="N796" s="21"/>
      <c r="U796" s="23"/>
      <c r="V796" s="23"/>
      <c r="W796" s="24"/>
      <c r="X796" s="24"/>
      <c r="Y796" s="24"/>
      <c r="Z796" s="27"/>
      <c r="AA796" s="18"/>
      <c r="AI796" s="23"/>
      <c r="AJ796" s="23"/>
      <c r="AK796" s="24"/>
      <c r="AL796" s="24"/>
      <c r="AM796" s="24"/>
      <c r="AN796" s="27"/>
      <c r="AO796" s="18"/>
      <c r="AP796" s="21"/>
    </row>
    <row r="797" spans="1:42" ht="15">
      <c r="A797" s="14">
        <v>777440</v>
      </c>
      <c r="B797" s="12">
        <f t="shared" si="264"/>
        <v>-777.44</v>
      </c>
      <c r="C797" s="12">
        <f t="shared" si="265"/>
        <v>1.1099999999999</v>
      </c>
      <c r="D797" s="16">
        <v>1.2745</v>
      </c>
      <c r="G797" s="23"/>
      <c r="H797" s="23"/>
      <c r="I797" s="24"/>
      <c r="J797" s="24"/>
      <c r="K797" s="24"/>
      <c r="L797" s="27"/>
      <c r="M797" s="18"/>
      <c r="N797" s="21"/>
      <c r="U797" s="23"/>
      <c r="V797" s="23"/>
      <c r="W797" s="24"/>
      <c r="X797" s="24"/>
      <c r="Y797" s="24"/>
      <c r="Z797" s="27"/>
      <c r="AA797" s="18"/>
      <c r="AI797" s="23"/>
      <c r="AJ797" s="23"/>
      <c r="AK797" s="24"/>
      <c r="AL797" s="24"/>
      <c r="AM797" s="24"/>
      <c r="AN797" s="27"/>
      <c r="AO797" s="18"/>
      <c r="AP797" s="21"/>
    </row>
    <row r="798" spans="1:42" ht="15">
      <c r="A798" s="14">
        <v>776370</v>
      </c>
      <c r="B798" s="12">
        <f t="shared" si="264"/>
        <v>-776.37</v>
      </c>
      <c r="C798" s="12">
        <f t="shared" si="265"/>
        <v>1.07000000000005</v>
      </c>
      <c r="D798" s="16">
        <v>1.2230000000000001</v>
      </c>
      <c r="G798" s="23"/>
      <c r="H798" s="23"/>
      <c r="I798" s="24"/>
      <c r="J798" s="24"/>
      <c r="K798" s="24"/>
      <c r="L798" s="27"/>
      <c r="M798" s="18"/>
      <c r="N798" s="21"/>
      <c r="U798" s="23"/>
      <c r="V798" s="23"/>
      <c r="W798" s="24"/>
      <c r="X798" s="24"/>
      <c r="Y798" s="24"/>
      <c r="Z798" s="27"/>
      <c r="AA798" s="18"/>
      <c r="AI798" s="23"/>
      <c r="AJ798" s="23"/>
      <c r="AK798" s="24"/>
      <c r="AL798" s="24"/>
      <c r="AM798" s="24"/>
      <c r="AN798" s="27"/>
      <c r="AO798" s="18"/>
      <c r="AP798" s="21"/>
    </row>
    <row r="799" spans="1:42" ht="15">
      <c r="A799" s="14">
        <v>775260</v>
      </c>
      <c r="B799" s="12">
        <f t="shared" si="264"/>
        <v>-775.26</v>
      </c>
      <c r="C799" s="12">
        <f t="shared" si="265"/>
        <v>1.1100000000000136</v>
      </c>
      <c r="D799" s="16">
        <v>1.4218</v>
      </c>
      <c r="G799" s="23"/>
      <c r="H799" s="23"/>
      <c r="I799" s="24"/>
      <c r="J799" s="24"/>
      <c r="K799" s="24"/>
      <c r="L799" s="27"/>
      <c r="M799" s="18"/>
      <c r="N799" s="21"/>
      <c r="U799" s="23"/>
      <c r="V799" s="23"/>
      <c r="W799" s="24"/>
      <c r="X799" s="24"/>
      <c r="Y799" s="24"/>
      <c r="Z799" s="27"/>
      <c r="AA799" s="18"/>
      <c r="AI799" s="23"/>
      <c r="AJ799" s="23"/>
      <c r="AK799" s="24"/>
      <c r="AL799" s="24"/>
      <c r="AM799" s="24"/>
      <c r="AN799" s="27"/>
      <c r="AO799" s="18"/>
      <c r="AP799" s="21"/>
    </row>
    <row r="800" spans="1:42" ht="15">
      <c r="A800" s="14">
        <v>774200</v>
      </c>
      <c r="B800" s="12">
        <f t="shared" si="264"/>
        <v>-774.2</v>
      </c>
      <c r="C800" s="12">
        <f t="shared" si="265"/>
        <v>1.0599999999999454</v>
      </c>
      <c r="D800" s="16">
        <v>1.3845000000000001</v>
      </c>
      <c r="G800" s="23"/>
      <c r="H800" s="23"/>
      <c r="I800" s="24"/>
      <c r="J800" s="24"/>
      <c r="K800" s="24"/>
      <c r="L800" s="27"/>
      <c r="M800" s="18"/>
      <c r="N800" s="21"/>
      <c r="U800" s="23"/>
      <c r="V800" s="23"/>
      <c r="W800" s="24"/>
      <c r="X800" s="24"/>
      <c r="Y800" s="24"/>
      <c r="Z800" s="27"/>
      <c r="AA800" s="18"/>
      <c r="AI800" s="23"/>
      <c r="AJ800" s="23"/>
      <c r="AK800" s="24"/>
      <c r="AL800" s="24"/>
      <c r="AM800" s="24"/>
      <c r="AN800" s="27"/>
      <c r="AO800" s="18"/>
      <c r="AP800" s="21"/>
    </row>
    <row r="801" spans="1:42" ht="15">
      <c r="A801" s="14">
        <v>773090</v>
      </c>
      <c r="B801" s="12">
        <f t="shared" si="264"/>
        <v>-773.09</v>
      </c>
      <c r="C801" s="12">
        <f t="shared" si="265"/>
        <v>1.1100000000000136</v>
      </c>
      <c r="D801" s="16">
        <v>1.6731</v>
      </c>
      <c r="G801" s="23"/>
      <c r="H801" s="23"/>
      <c r="I801" s="24"/>
      <c r="J801" s="24"/>
      <c r="K801" s="24"/>
      <c r="L801" s="27"/>
      <c r="M801" s="18"/>
      <c r="N801" s="21"/>
      <c r="U801" s="23"/>
      <c r="V801" s="23"/>
      <c r="W801" s="24"/>
      <c r="X801" s="24"/>
      <c r="Y801" s="24"/>
      <c r="Z801" s="27"/>
      <c r="AA801" s="18"/>
      <c r="AI801" s="23"/>
      <c r="AJ801" s="23"/>
      <c r="AK801" s="24"/>
      <c r="AL801" s="24"/>
      <c r="AM801" s="24"/>
      <c r="AN801" s="27"/>
      <c r="AO801" s="18"/>
      <c r="AP801" s="21"/>
    </row>
    <row r="802" spans="1:42" ht="15">
      <c r="A802" s="14">
        <v>772020</v>
      </c>
      <c r="B802" s="12">
        <f t="shared" si="264"/>
        <v>-772.02</v>
      </c>
      <c r="C802" s="12">
        <f t="shared" si="265"/>
        <v>1.07000000000005</v>
      </c>
      <c r="D802" s="16">
        <v>1.5229999999999999</v>
      </c>
      <c r="G802" s="23"/>
      <c r="H802" s="23"/>
      <c r="I802" s="24"/>
      <c r="J802" s="24"/>
      <c r="K802" s="24"/>
      <c r="L802" s="27"/>
      <c r="M802" s="18"/>
      <c r="N802" s="21"/>
      <c r="U802" s="23"/>
      <c r="V802" s="23"/>
      <c r="W802" s="24"/>
      <c r="X802" s="24"/>
      <c r="Y802" s="24"/>
      <c r="Z802" s="27"/>
      <c r="AA802" s="18"/>
      <c r="AI802" s="23"/>
      <c r="AJ802" s="23"/>
      <c r="AK802" s="24"/>
      <c r="AL802" s="24"/>
      <c r="AM802" s="24"/>
      <c r="AN802" s="27"/>
      <c r="AO802" s="18"/>
      <c r="AP802" s="21"/>
    </row>
    <row r="803" spans="1:42" ht="15">
      <c r="A803" s="14">
        <v>770910</v>
      </c>
      <c r="B803" s="12">
        <f t="shared" si="264"/>
        <v>-770.91</v>
      </c>
      <c r="C803" s="12">
        <f t="shared" si="265"/>
        <v>1.1100000000000136</v>
      </c>
      <c r="D803" s="16">
        <v>1.6116999999999999</v>
      </c>
      <c r="G803" s="23"/>
      <c r="H803" s="23"/>
      <c r="I803" s="24"/>
      <c r="J803" s="24"/>
      <c r="K803" s="24"/>
      <c r="L803" s="27"/>
      <c r="M803" s="18"/>
      <c r="N803" s="21"/>
      <c r="U803" s="23"/>
      <c r="V803" s="23"/>
      <c r="W803" s="24"/>
      <c r="X803" s="24"/>
      <c r="Y803" s="24"/>
      <c r="Z803" s="27"/>
      <c r="AA803" s="18"/>
      <c r="AI803" s="23"/>
      <c r="AJ803" s="23"/>
      <c r="AK803" s="24"/>
      <c r="AL803" s="24"/>
      <c r="AM803" s="24"/>
      <c r="AN803" s="27"/>
      <c r="AO803" s="18"/>
      <c r="AP803" s="21"/>
    </row>
    <row r="804" spans="1:42" ht="15">
      <c r="A804" s="14">
        <v>769840</v>
      </c>
      <c r="B804" s="12">
        <f t="shared" si="264"/>
        <v>-769.84</v>
      </c>
      <c r="C804" s="12">
        <f t="shared" si="265"/>
        <v>1.0699999999999363</v>
      </c>
      <c r="D804" s="16">
        <v>1.4500999999999999</v>
      </c>
      <c r="G804" s="23"/>
      <c r="H804" s="23"/>
      <c r="I804" s="24"/>
      <c r="J804" s="24"/>
      <c r="K804" s="24"/>
      <c r="L804" s="27"/>
      <c r="M804" s="18"/>
      <c r="N804" s="21"/>
      <c r="U804" s="23"/>
      <c r="V804" s="23"/>
      <c r="W804" s="24"/>
      <c r="X804" s="24"/>
      <c r="Y804" s="24"/>
      <c r="Z804" s="27"/>
      <c r="AA804" s="18"/>
      <c r="AI804" s="23"/>
      <c r="AJ804" s="23"/>
      <c r="AK804" s="24"/>
      <c r="AL804" s="24"/>
      <c r="AM804" s="24"/>
      <c r="AN804" s="27"/>
      <c r="AO804" s="18"/>
      <c r="AP804" s="21"/>
    </row>
    <row r="805" spans="1:42" ht="15">
      <c r="A805" s="14">
        <v>768730</v>
      </c>
      <c r="B805" s="12">
        <f t="shared" si="264"/>
        <v>-768.73</v>
      </c>
      <c r="C805" s="12">
        <f t="shared" si="265"/>
        <v>1.1100000000000136</v>
      </c>
      <c r="D805" s="16">
        <v>1.4569000000000001</v>
      </c>
      <c r="G805" s="23"/>
      <c r="H805" s="23"/>
      <c r="I805" s="24"/>
      <c r="J805" s="24"/>
      <c r="K805" s="24"/>
      <c r="L805" s="27"/>
      <c r="M805" s="18"/>
      <c r="N805" s="21"/>
      <c r="U805" s="23"/>
      <c r="V805" s="23"/>
      <c r="W805" s="24"/>
      <c r="X805" s="24"/>
      <c r="Y805" s="24"/>
      <c r="Z805" s="27"/>
      <c r="AA805" s="18"/>
      <c r="AI805" s="23"/>
      <c r="AJ805" s="23"/>
      <c r="AK805" s="24"/>
      <c r="AL805" s="24"/>
      <c r="AM805" s="24"/>
      <c r="AN805" s="27"/>
      <c r="AO805" s="18"/>
      <c r="AP805" s="21"/>
    </row>
    <row r="806" spans="1:42" ht="15">
      <c r="A806" s="14">
        <v>767670</v>
      </c>
      <c r="B806" s="12">
        <f t="shared" si="264"/>
        <v>-767.67</v>
      </c>
      <c r="C806" s="12">
        <f t="shared" si="265"/>
        <v>1.0600000000000591</v>
      </c>
      <c r="D806" s="16">
        <v>1.1726000000000001</v>
      </c>
      <c r="G806" s="23"/>
      <c r="H806" s="23"/>
      <c r="I806" s="24"/>
      <c r="J806" s="24"/>
      <c r="K806" s="24"/>
      <c r="L806" s="27"/>
      <c r="M806" s="18"/>
      <c r="N806" s="21"/>
      <c r="U806" s="23"/>
      <c r="V806" s="23"/>
      <c r="W806" s="24"/>
      <c r="X806" s="24"/>
      <c r="Y806" s="24"/>
      <c r="Z806" s="27"/>
      <c r="AA806" s="18"/>
      <c r="AI806" s="23"/>
      <c r="AJ806" s="23"/>
      <c r="AK806" s="24"/>
      <c r="AL806" s="24"/>
      <c r="AM806" s="24"/>
      <c r="AN806" s="27"/>
      <c r="AO806" s="18"/>
      <c r="AP806" s="21"/>
    </row>
    <row r="807" spans="1:42" ht="15">
      <c r="A807" s="14">
        <v>766560</v>
      </c>
      <c r="B807" s="12">
        <f t="shared" si="264"/>
        <v>-766.56</v>
      </c>
      <c r="C807" s="12">
        <f t="shared" si="265"/>
        <v>1.1100000000000136</v>
      </c>
      <c r="D807" s="16">
        <v>1.3847</v>
      </c>
      <c r="G807" s="23"/>
      <c r="H807" s="23"/>
      <c r="I807" s="24"/>
      <c r="J807" s="24"/>
      <c r="K807" s="24"/>
      <c r="L807" s="27"/>
      <c r="M807" s="18"/>
      <c r="N807" s="21"/>
      <c r="U807" s="23"/>
      <c r="V807" s="23"/>
      <c r="W807" s="24"/>
      <c r="X807" s="24"/>
      <c r="Y807" s="24"/>
      <c r="Z807" s="27"/>
      <c r="AA807" s="18"/>
      <c r="AI807" s="23"/>
      <c r="AJ807" s="23"/>
      <c r="AK807" s="24"/>
      <c r="AL807" s="24"/>
      <c r="AM807" s="24"/>
      <c r="AN807" s="27"/>
      <c r="AO807" s="18"/>
      <c r="AP807" s="21"/>
    </row>
    <row r="808" spans="1:42" ht="15">
      <c r="A808" s="14">
        <v>765490</v>
      </c>
      <c r="B808" s="12">
        <f t="shared" si="264"/>
        <v>-765.49</v>
      </c>
      <c r="C808" s="12">
        <f t="shared" si="265"/>
        <v>1.0699999999999363</v>
      </c>
      <c r="D808" s="16">
        <v>1.1983999999999999</v>
      </c>
      <c r="G808" s="23"/>
      <c r="H808" s="23"/>
      <c r="I808" s="24"/>
      <c r="J808" s="24"/>
      <c r="K808" s="24"/>
      <c r="L808" s="27"/>
      <c r="M808" s="18"/>
      <c r="N808" s="21"/>
      <c r="U808" s="23"/>
      <c r="V808" s="23"/>
      <c r="W808" s="24"/>
      <c r="X808" s="24"/>
      <c r="Y808" s="24"/>
      <c r="Z808" s="27"/>
      <c r="AA808" s="18"/>
      <c r="AI808" s="23"/>
      <c r="AJ808" s="23"/>
      <c r="AK808" s="24"/>
      <c r="AL808" s="24"/>
      <c r="AM808" s="24"/>
      <c r="AN808" s="27"/>
      <c r="AO808" s="18"/>
      <c r="AP808" s="21"/>
    </row>
    <row r="809" spans="1:42" ht="15">
      <c r="A809" s="14">
        <v>764380</v>
      </c>
      <c r="B809" s="12">
        <f t="shared" si="264"/>
        <v>-764.38</v>
      </c>
      <c r="C809" s="12">
        <f t="shared" si="265"/>
        <v>1.1100000000000136</v>
      </c>
      <c r="D809" s="16">
        <v>1.1808000000000001</v>
      </c>
      <c r="G809" s="23"/>
      <c r="H809" s="23"/>
      <c r="I809" s="24"/>
      <c r="J809" s="24"/>
      <c r="K809" s="24"/>
      <c r="L809" s="27"/>
      <c r="M809" s="18"/>
      <c r="N809" s="21"/>
      <c r="U809" s="23"/>
      <c r="V809" s="23"/>
      <c r="W809" s="24"/>
      <c r="X809" s="24"/>
      <c r="Y809" s="24"/>
      <c r="Z809" s="27"/>
      <c r="AA809" s="18"/>
      <c r="AI809" s="23"/>
      <c r="AJ809" s="23"/>
      <c r="AK809" s="24"/>
      <c r="AL809" s="24"/>
      <c r="AM809" s="24"/>
      <c r="AN809" s="27"/>
      <c r="AO809" s="18"/>
      <c r="AP809" s="21"/>
    </row>
    <row r="810" spans="1:42" ht="15">
      <c r="A810" s="14">
        <v>763320</v>
      </c>
      <c r="B810" s="12">
        <f t="shared" si="264"/>
        <v>-763.32</v>
      </c>
      <c r="C810" s="12">
        <f t="shared" si="265"/>
        <v>1.0599999999999454</v>
      </c>
      <c r="D810" s="16">
        <v>1.2216</v>
      </c>
      <c r="G810" s="23"/>
      <c r="H810" s="23"/>
      <c r="I810" s="24"/>
      <c r="J810" s="24"/>
      <c r="K810" s="24"/>
      <c r="L810" s="27"/>
      <c r="M810" s="18"/>
      <c r="N810" s="21"/>
      <c r="U810" s="23"/>
      <c r="V810" s="23"/>
      <c r="W810" s="24"/>
      <c r="X810" s="24"/>
      <c r="Y810" s="24"/>
      <c r="Z810" s="27"/>
      <c r="AA810" s="18"/>
      <c r="AI810" s="23"/>
      <c r="AJ810" s="23"/>
      <c r="AK810" s="24"/>
      <c r="AL810" s="24"/>
      <c r="AM810" s="24"/>
      <c r="AN810" s="27"/>
      <c r="AO810" s="18"/>
      <c r="AP810" s="21"/>
    </row>
    <row r="811" spans="1:42" ht="15">
      <c r="A811" s="14">
        <v>762210</v>
      </c>
      <c r="B811" s="12">
        <f t="shared" si="264"/>
        <v>-762.21</v>
      </c>
      <c r="C811" s="12">
        <f t="shared" si="265"/>
        <v>1.1100000000000136</v>
      </c>
      <c r="D811" s="16">
        <v>1.1057999999999999</v>
      </c>
      <c r="G811" s="23"/>
      <c r="H811" s="23"/>
      <c r="I811" s="24"/>
      <c r="J811" s="24"/>
      <c r="K811" s="24"/>
      <c r="L811" s="27"/>
      <c r="M811" s="18"/>
      <c r="N811" s="21"/>
      <c r="U811" s="23"/>
      <c r="V811" s="23"/>
      <c r="W811" s="24"/>
      <c r="X811" s="24"/>
      <c r="Y811" s="24"/>
      <c r="Z811" s="27"/>
      <c r="AA811" s="18"/>
      <c r="AI811" s="23"/>
      <c r="AJ811" s="23"/>
      <c r="AK811" s="24"/>
      <c r="AL811" s="24"/>
      <c r="AM811" s="24"/>
      <c r="AN811" s="27"/>
      <c r="AO811" s="18"/>
      <c r="AP811" s="21"/>
    </row>
    <row r="812" spans="1:42" ht="15">
      <c r="A812" s="14">
        <v>761140</v>
      </c>
      <c r="B812" s="12">
        <f t="shared" si="264"/>
        <v>-761.14</v>
      </c>
      <c r="C812" s="12">
        <f t="shared" si="265"/>
        <v>1.07000000000005</v>
      </c>
      <c r="D812" s="16">
        <v>1.0216000000000001</v>
      </c>
      <c r="G812" s="23"/>
      <c r="H812" s="23"/>
      <c r="I812" s="24"/>
      <c r="J812" s="24"/>
      <c r="K812" s="24"/>
      <c r="L812" s="27"/>
      <c r="M812" s="18"/>
      <c r="N812" s="21"/>
      <c r="U812" s="23"/>
      <c r="V812" s="23"/>
      <c r="W812" s="24"/>
      <c r="X812" s="24"/>
      <c r="Y812" s="24"/>
      <c r="Z812" s="27"/>
      <c r="AA812" s="18"/>
      <c r="AI812" s="23"/>
      <c r="AJ812" s="23"/>
      <c r="AK812" s="24"/>
      <c r="AL812" s="24"/>
      <c r="AM812" s="24"/>
      <c r="AN812" s="27"/>
      <c r="AO812" s="18"/>
      <c r="AP812" s="21"/>
    </row>
    <row r="813" spans="1:42" ht="15">
      <c r="A813" s="14">
        <v>760030</v>
      </c>
      <c r="B813" s="12">
        <f t="shared" si="264"/>
        <v>-760.03</v>
      </c>
      <c r="C813" s="12">
        <f t="shared" si="265"/>
        <v>1.1100000000000136</v>
      </c>
      <c r="D813" s="16">
        <v>1.0326</v>
      </c>
      <c r="G813" s="23"/>
      <c r="H813" s="23"/>
      <c r="I813" s="24"/>
      <c r="J813" s="24"/>
      <c r="K813" s="24"/>
      <c r="L813" s="27"/>
      <c r="M813" s="18"/>
      <c r="N813" s="21"/>
      <c r="U813" s="23"/>
      <c r="V813" s="23"/>
      <c r="W813" s="24"/>
      <c r="X813" s="24"/>
      <c r="Y813" s="24"/>
      <c r="Z813" s="27"/>
      <c r="AA813" s="18"/>
      <c r="AI813" s="23"/>
      <c r="AJ813" s="23"/>
      <c r="AK813" s="24"/>
      <c r="AL813" s="24"/>
      <c r="AM813" s="24"/>
      <c r="AN813" s="27"/>
      <c r="AO813" s="18"/>
      <c r="AP813" s="21"/>
    </row>
    <row r="814" spans="1:42" ht="15">
      <c r="A814" s="14">
        <v>758970</v>
      </c>
      <c r="B814" s="12">
        <f t="shared" si="264"/>
        <v>-758.97</v>
      </c>
      <c r="C814" s="12">
        <f t="shared" si="265"/>
        <v>1.0599999999999454</v>
      </c>
      <c r="D814" s="16">
        <v>1.2522</v>
      </c>
      <c r="G814" s="23"/>
      <c r="H814" s="23"/>
      <c r="I814" s="24"/>
      <c r="J814" s="24"/>
      <c r="K814" s="24"/>
      <c r="L814" s="27"/>
      <c r="M814" s="18"/>
      <c r="N814" s="21"/>
      <c r="U814" s="23"/>
      <c r="V814" s="23"/>
      <c r="W814" s="24"/>
      <c r="X814" s="24"/>
      <c r="Y814" s="24"/>
      <c r="Z814" s="27"/>
      <c r="AA814" s="18"/>
      <c r="AI814" s="23"/>
      <c r="AJ814" s="23"/>
      <c r="AK814" s="24"/>
      <c r="AL814" s="24"/>
      <c r="AM814" s="24"/>
      <c r="AN814" s="27"/>
      <c r="AO814" s="18"/>
      <c r="AP814" s="21"/>
    </row>
    <row r="815" spans="1:42" ht="15">
      <c r="A815" s="14">
        <v>757850</v>
      </c>
      <c r="B815" s="12">
        <f t="shared" si="264"/>
        <v>-757.85</v>
      </c>
      <c r="C815" s="12">
        <f t="shared" si="265"/>
        <v>1.1200000000000045</v>
      </c>
      <c r="D815" s="16">
        <v>0.88288999999999995</v>
      </c>
      <c r="G815" s="23"/>
      <c r="H815" s="23"/>
      <c r="I815" s="24"/>
      <c r="J815" s="24"/>
      <c r="K815" s="24"/>
      <c r="L815" s="27"/>
      <c r="M815" s="18"/>
      <c r="N815" s="21"/>
      <c r="U815" s="23"/>
      <c r="V815" s="23"/>
      <c r="W815" s="24"/>
      <c r="X815" s="24"/>
      <c r="Y815" s="24"/>
      <c r="Z815" s="27"/>
      <c r="AA815" s="18"/>
      <c r="AI815" s="23"/>
      <c r="AJ815" s="23"/>
      <c r="AK815" s="24"/>
      <c r="AL815" s="24"/>
      <c r="AM815" s="24"/>
      <c r="AN815" s="27"/>
      <c r="AO815" s="18"/>
      <c r="AP815" s="21"/>
    </row>
    <row r="816" spans="1:42" ht="15">
      <c r="A816" s="14">
        <v>756790</v>
      </c>
      <c r="B816" s="12">
        <f t="shared" si="264"/>
        <v>-756.79</v>
      </c>
      <c r="C816" s="12">
        <f t="shared" si="265"/>
        <v>1.0600000000000591</v>
      </c>
      <c r="D816" s="16">
        <v>1.1071</v>
      </c>
      <c r="G816" s="23"/>
      <c r="H816" s="23"/>
      <c r="I816" s="24"/>
      <c r="J816" s="24"/>
      <c r="K816" s="24"/>
      <c r="L816" s="27"/>
      <c r="M816" s="18"/>
      <c r="N816" s="21"/>
      <c r="U816" s="23"/>
      <c r="V816" s="23"/>
      <c r="W816" s="24"/>
      <c r="X816" s="24"/>
      <c r="Y816" s="24"/>
      <c r="Z816" s="27"/>
      <c r="AA816" s="18"/>
      <c r="AI816" s="23"/>
      <c r="AJ816" s="23"/>
      <c r="AK816" s="24"/>
      <c r="AL816" s="24"/>
      <c r="AM816" s="24"/>
      <c r="AN816" s="27"/>
      <c r="AO816" s="18"/>
      <c r="AP816" s="21"/>
    </row>
    <row r="817" spans="1:42" ht="15">
      <c r="A817" s="14">
        <v>755680</v>
      </c>
      <c r="B817" s="12">
        <f t="shared" si="264"/>
        <v>-755.68</v>
      </c>
      <c r="C817" s="12">
        <f t="shared" si="265"/>
        <v>1.1100000000000136</v>
      </c>
      <c r="D817" s="16">
        <v>1.1603000000000001</v>
      </c>
      <c r="G817" s="23"/>
      <c r="H817" s="23"/>
      <c r="I817" s="24"/>
      <c r="J817" s="24"/>
      <c r="K817" s="24"/>
      <c r="L817" s="27"/>
      <c r="M817" s="18"/>
      <c r="N817" s="21"/>
      <c r="U817" s="23"/>
      <c r="V817" s="23"/>
      <c r="W817" s="24"/>
      <c r="X817" s="24"/>
      <c r="Y817" s="24"/>
      <c r="Z817" s="27"/>
      <c r="AA817" s="18"/>
      <c r="AI817" s="23"/>
      <c r="AJ817" s="23"/>
      <c r="AK817" s="24"/>
      <c r="AL817" s="24"/>
      <c r="AM817" s="24"/>
      <c r="AN817" s="27"/>
      <c r="AO817" s="18"/>
      <c r="AP817" s="21"/>
    </row>
    <row r="818" spans="1:42" ht="15">
      <c r="A818" s="14">
        <v>754610</v>
      </c>
      <c r="B818" s="12">
        <f t="shared" si="264"/>
        <v>-754.61</v>
      </c>
      <c r="C818" s="12">
        <f t="shared" si="265"/>
        <v>1.0699999999999363</v>
      </c>
      <c r="D818" s="16">
        <v>1.2587999999999999</v>
      </c>
      <c r="G818" s="23"/>
      <c r="H818" s="23"/>
      <c r="I818" s="24"/>
      <c r="J818" s="24"/>
      <c r="K818" s="24"/>
      <c r="L818" s="27"/>
      <c r="M818" s="18"/>
      <c r="N818" s="21"/>
      <c r="U818" s="23"/>
      <c r="V818" s="23"/>
      <c r="W818" s="24"/>
      <c r="X818" s="24"/>
      <c r="Y818" s="24"/>
      <c r="Z818" s="27"/>
      <c r="AA818" s="18"/>
      <c r="AI818" s="23"/>
      <c r="AJ818" s="23"/>
      <c r="AK818" s="24"/>
      <c r="AL818" s="24"/>
      <c r="AM818" s="24"/>
      <c r="AN818" s="27"/>
      <c r="AO818" s="18"/>
      <c r="AP818" s="21"/>
    </row>
    <row r="819" spans="1:42" ht="15">
      <c r="A819" s="14">
        <v>753500</v>
      </c>
      <c r="B819" s="12">
        <f t="shared" si="264"/>
        <v>-753.5</v>
      </c>
      <c r="C819" s="12">
        <f t="shared" si="265"/>
        <v>1.1100000000000136</v>
      </c>
      <c r="D819" s="16">
        <v>1.4037999999999999</v>
      </c>
      <c r="G819" s="23"/>
      <c r="H819" s="23"/>
      <c r="I819" s="24"/>
      <c r="J819" s="24"/>
      <c r="K819" s="24"/>
      <c r="L819" s="27"/>
      <c r="M819" s="18"/>
      <c r="N819" s="21"/>
      <c r="U819" s="23"/>
      <c r="V819" s="23"/>
      <c r="W819" s="24"/>
      <c r="X819" s="24"/>
      <c r="Y819" s="24"/>
      <c r="Z819" s="27"/>
      <c r="AA819" s="18"/>
      <c r="AI819" s="23"/>
      <c r="AJ819" s="23"/>
      <c r="AK819" s="24"/>
      <c r="AL819" s="24"/>
      <c r="AM819" s="24"/>
      <c r="AN819" s="27"/>
      <c r="AO819" s="18"/>
      <c r="AP819" s="21"/>
    </row>
    <row r="820" spans="1:42" ht="15">
      <c r="A820" s="14">
        <v>752440</v>
      </c>
      <c r="B820" s="12">
        <f t="shared" si="264"/>
        <v>-752.44</v>
      </c>
      <c r="C820" s="12">
        <f t="shared" si="265"/>
        <v>1.0599999999999454</v>
      </c>
      <c r="D820" s="16">
        <v>1.1380999999999999</v>
      </c>
      <c r="G820" s="23"/>
      <c r="H820" s="23"/>
      <c r="I820" s="24"/>
      <c r="J820" s="24"/>
      <c r="K820" s="24"/>
      <c r="L820" s="27"/>
      <c r="M820" s="18"/>
      <c r="N820" s="21"/>
      <c r="U820" s="23"/>
      <c r="V820" s="23"/>
      <c r="W820" s="24"/>
      <c r="X820" s="24"/>
      <c r="Y820" s="24"/>
      <c r="Z820" s="27"/>
      <c r="AA820" s="18"/>
      <c r="AI820" s="23"/>
      <c r="AJ820" s="23"/>
      <c r="AK820" s="24"/>
      <c r="AL820" s="24"/>
      <c r="AM820" s="24"/>
      <c r="AN820" s="27"/>
      <c r="AO820" s="18"/>
      <c r="AP820" s="21"/>
    </row>
    <row r="821" spans="1:42" ht="15">
      <c r="A821" s="14">
        <v>751330</v>
      </c>
      <c r="B821" s="12">
        <f t="shared" si="264"/>
        <v>-751.33</v>
      </c>
      <c r="C821" s="12">
        <f t="shared" si="265"/>
        <v>1.1100000000000136</v>
      </c>
      <c r="D821" s="16">
        <v>1.1291</v>
      </c>
      <c r="G821" s="23"/>
      <c r="H821" s="23"/>
      <c r="I821" s="24"/>
      <c r="J821" s="24"/>
      <c r="K821" s="24"/>
      <c r="L821" s="27"/>
      <c r="M821" s="18"/>
      <c r="N821" s="21"/>
      <c r="U821" s="23"/>
      <c r="V821" s="23"/>
      <c r="W821" s="24"/>
      <c r="X821" s="24"/>
      <c r="Y821" s="24"/>
      <c r="Z821" s="27"/>
      <c r="AA821" s="18"/>
      <c r="AI821" s="23"/>
      <c r="AJ821" s="23"/>
      <c r="AK821" s="24"/>
      <c r="AL821" s="24"/>
      <c r="AM821" s="24"/>
      <c r="AN821" s="27"/>
      <c r="AO821" s="18"/>
      <c r="AP821" s="21"/>
    </row>
    <row r="822" spans="1:42" ht="15">
      <c r="A822" s="14">
        <v>749710</v>
      </c>
      <c r="B822" s="12">
        <f t="shared" si="264"/>
        <v>-749.71</v>
      </c>
      <c r="C822" s="12">
        <f t="shared" si="265"/>
        <v>1.6200000000000045</v>
      </c>
      <c r="D822" s="16">
        <v>1.1457999999999999</v>
      </c>
      <c r="G822" s="23"/>
      <c r="H822" s="23"/>
      <c r="I822" s="24"/>
      <c r="J822" s="24"/>
      <c r="K822" s="24"/>
      <c r="L822" s="27"/>
      <c r="M822" s="18"/>
      <c r="N822" s="21"/>
      <c r="U822" s="23"/>
      <c r="V822" s="23"/>
      <c r="W822" s="24"/>
      <c r="X822" s="24"/>
      <c r="Y822" s="24"/>
      <c r="Z822" s="27"/>
      <c r="AA822" s="18"/>
      <c r="AI822" s="23"/>
      <c r="AJ822" s="23"/>
      <c r="AK822" s="24"/>
      <c r="AL822" s="24"/>
      <c r="AM822" s="24"/>
      <c r="AN822" s="27"/>
      <c r="AO822" s="18"/>
      <c r="AP822" s="21"/>
    </row>
    <row r="823" spans="1:42" ht="15">
      <c r="A823" s="14">
        <v>748020</v>
      </c>
      <c r="B823" s="12">
        <f t="shared" si="264"/>
        <v>-748.02</v>
      </c>
      <c r="C823" s="12">
        <f t="shared" si="265"/>
        <v>1.6900000000000546</v>
      </c>
      <c r="D823" s="16">
        <v>1.1000000000000001</v>
      </c>
      <c r="G823" s="23"/>
      <c r="H823" s="23"/>
      <c r="I823" s="24"/>
      <c r="J823" s="24"/>
      <c r="K823" s="24"/>
      <c r="L823" s="27"/>
      <c r="M823" s="18"/>
      <c r="N823" s="21"/>
      <c r="U823" s="23"/>
      <c r="V823" s="23"/>
      <c r="W823" s="24"/>
      <c r="X823" s="24"/>
      <c r="Y823" s="24"/>
      <c r="Z823" s="27"/>
      <c r="AA823" s="18"/>
      <c r="AI823" s="23"/>
      <c r="AJ823" s="23"/>
      <c r="AK823" s="24"/>
      <c r="AL823" s="24"/>
      <c r="AM823" s="24"/>
      <c r="AN823" s="27"/>
      <c r="AO823" s="18"/>
      <c r="AP823" s="21"/>
    </row>
    <row r="824" spans="1:42" ht="15">
      <c r="A824" s="14">
        <v>746410</v>
      </c>
      <c r="B824" s="12">
        <f t="shared" si="264"/>
        <v>-746.41</v>
      </c>
      <c r="C824" s="12">
        <f t="shared" si="265"/>
        <v>1.6100000000000136</v>
      </c>
      <c r="D824" s="16">
        <v>0.99229999999999996</v>
      </c>
      <c r="G824" s="23"/>
      <c r="H824" s="23"/>
      <c r="I824" s="24"/>
      <c r="J824" s="24"/>
      <c r="K824" s="24"/>
      <c r="L824" s="27"/>
      <c r="M824" s="18"/>
      <c r="N824" s="21"/>
      <c r="U824" s="23"/>
      <c r="V824" s="23"/>
      <c r="W824" s="24"/>
      <c r="X824" s="24"/>
      <c r="Y824" s="24"/>
      <c r="Z824" s="27"/>
      <c r="AA824" s="18"/>
      <c r="AI824" s="23"/>
      <c r="AJ824" s="23"/>
      <c r="AK824" s="24"/>
      <c r="AL824" s="24"/>
      <c r="AM824" s="24"/>
      <c r="AN824" s="27"/>
      <c r="AO824" s="18"/>
      <c r="AP824" s="21"/>
    </row>
    <row r="825" spans="1:42" ht="15">
      <c r="A825" s="14">
        <v>744650</v>
      </c>
      <c r="B825" s="12">
        <f t="shared" si="264"/>
        <v>-744.65</v>
      </c>
      <c r="C825" s="12">
        <f t="shared" si="265"/>
        <v>1.7599999999999909</v>
      </c>
      <c r="D825" s="16">
        <v>1.1604000000000001</v>
      </c>
      <c r="G825" s="23"/>
      <c r="H825" s="23"/>
      <c r="I825" s="24"/>
      <c r="J825" s="24"/>
      <c r="K825" s="24"/>
      <c r="L825" s="27"/>
      <c r="M825" s="18"/>
      <c r="N825" s="21"/>
      <c r="U825" s="23"/>
      <c r="V825" s="23"/>
      <c r="W825" s="24"/>
      <c r="X825" s="24"/>
      <c r="Y825" s="24"/>
      <c r="Z825" s="27"/>
      <c r="AA825" s="18"/>
      <c r="AI825" s="23"/>
      <c r="AJ825" s="23"/>
      <c r="AK825" s="24"/>
      <c r="AL825" s="24"/>
      <c r="AM825" s="24"/>
      <c r="AN825" s="27"/>
      <c r="AO825" s="18"/>
      <c r="AP825" s="21"/>
    </row>
    <row r="826" spans="1:42" ht="15">
      <c r="A826" s="14">
        <v>742970</v>
      </c>
      <c r="B826" s="12">
        <f t="shared" si="264"/>
        <v>-742.97</v>
      </c>
      <c r="C826" s="12">
        <f t="shared" si="265"/>
        <v>1.67999999999995</v>
      </c>
      <c r="D826" s="16">
        <v>1.3731</v>
      </c>
      <c r="G826" s="23"/>
      <c r="H826" s="23"/>
      <c r="I826" s="24"/>
      <c r="J826" s="24"/>
      <c r="K826" s="24"/>
      <c r="L826" s="27"/>
      <c r="M826" s="18"/>
      <c r="N826" s="21"/>
      <c r="U826" s="23"/>
      <c r="V826" s="23"/>
      <c r="W826" s="24"/>
      <c r="X826" s="24"/>
      <c r="Y826" s="24"/>
      <c r="Z826" s="27"/>
      <c r="AA826" s="18"/>
      <c r="AI826" s="23"/>
      <c r="AJ826" s="23"/>
      <c r="AK826" s="24"/>
      <c r="AL826" s="24"/>
      <c r="AM826" s="24"/>
      <c r="AN826" s="27"/>
      <c r="AO826" s="18"/>
      <c r="AP826" s="21"/>
    </row>
    <row r="827" spans="1:42" ht="15">
      <c r="A827" s="14">
        <v>741350</v>
      </c>
      <c r="B827" s="12">
        <f t="shared" si="264"/>
        <v>-741.35</v>
      </c>
      <c r="C827" s="12">
        <f t="shared" si="265"/>
        <v>1.6200000000000045</v>
      </c>
      <c r="D827" s="16">
        <v>1.5791999999999999</v>
      </c>
      <c r="G827" s="23"/>
      <c r="H827" s="23"/>
      <c r="I827" s="24"/>
      <c r="J827" s="24"/>
      <c r="K827" s="24"/>
      <c r="L827" s="27"/>
      <c r="M827" s="18"/>
      <c r="N827" s="21"/>
      <c r="U827" s="23"/>
      <c r="V827" s="23"/>
      <c r="W827" s="24"/>
      <c r="X827" s="24"/>
      <c r="Y827" s="24"/>
      <c r="Z827" s="27"/>
      <c r="AA827" s="18"/>
      <c r="AI827" s="23"/>
      <c r="AJ827" s="23"/>
      <c r="AK827" s="24"/>
      <c r="AL827" s="24"/>
      <c r="AM827" s="24"/>
      <c r="AN827" s="27"/>
      <c r="AO827" s="18"/>
      <c r="AP827" s="21"/>
    </row>
    <row r="828" spans="1:42" ht="15">
      <c r="A828" s="14">
        <v>739660</v>
      </c>
      <c r="B828" s="12">
        <f t="shared" si="264"/>
        <v>-739.66</v>
      </c>
      <c r="C828" s="12">
        <f t="shared" si="265"/>
        <v>1.6900000000000546</v>
      </c>
      <c r="D828" s="16">
        <v>1.5566</v>
      </c>
      <c r="G828" s="23"/>
      <c r="H828" s="23"/>
      <c r="I828" s="24"/>
      <c r="J828" s="24"/>
      <c r="K828" s="24"/>
      <c r="L828" s="27"/>
      <c r="M828" s="18"/>
      <c r="N828" s="21"/>
      <c r="U828" s="23"/>
      <c r="V828" s="23"/>
      <c r="W828" s="24"/>
      <c r="X828" s="24"/>
      <c r="Y828" s="24"/>
      <c r="Z828" s="27"/>
      <c r="AA828" s="18"/>
    </row>
    <row r="829" spans="1:42" ht="15">
      <c r="A829" s="14">
        <v>738050</v>
      </c>
      <c r="B829" s="12">
        <f t="shared" si="264"/>
        <v>-738.05</v>
      </c>
      <c r="C829" s="12">
        <f t="shared" si="265"/>
        <v>1.6100000000000136</v>
      </c>
      <c r="D829" s="16">
        <v>1.5488</v>
      </c>
      <c r="G829" s="23"/>
      <c r="H829" s="23"/>
      <c r="I829" s="24"/>
      <c r="J829" s="24"/>
      <c r="K829" s="24"/>
      <c r="L829" s="27"/>
      <c r="M829" s="18"/>
      <c r="N829" s="21"/>
      <c r="U829" s="23"/>
      <c r="V829" s="23"/>
      <c r="W829" s="24"/>
      <c r="X829" s="24"/>
      <c r="Y829" s="24"/>
      <c r="Z829" s="27"/>
      <c r="AA829" s="18"/>
    </row>
    <row r="830" spans="1:42" ht="15">
      <c r="A830" s="14">
        <v>736360</v>
      </c>
      <c r="B830" s="12">
        <f t="shared" si="264"/>
        <v>-736.36</v>
      </c>
      <c r="C830" s="12">
        <f t="shared" si="265"/>
        <v>1.6899999999999409</v>
      </c>
      <c r="D830" s="16">
        <v>1.4543999999999999</v>
      </c>
      <c r="G830" s="23"/>
      <c r="H830" s="23"/>
      <c r="I830" s="24"/>
      <c r="J830" s="24"/>
      <c r="K830" s="24"/>
      <c r="L830" s="27"/>
      <c r="M830" s="18"/>
      <c r="N830" s="21"/>
      <c r="U830" s="23"/>
      <c r="V830" s="23"/>
      <c r="W830" s="24"/>
      <c r="X830" s="24"/>
      <c r="Y830" s="24"/>
      <c r="Z830" s="27"/>
      <c r="AA830" s="18"/>
    </row>
    <row r="831" spans="1:42" ht="15">
      <c r="A831" s="14">
        <v>734680</v>
      </c>
      <c r="B831" s="12">
        <f t="shared" si="264"/>
        <v>-734.68</v>
      </c>
      <c r="C831" s="12">
        <f t="shared" si="265"/>
        <v>1.6800000000000637</v>
      </c>
      <c r="D831" s="16">
        <v>1.46</v>
      </c>
      <c r="G831" s="23"/>
      <c r="H831" s="23"/>
      <c r="I831" s="24"/>
      <c r="J831" s="24"/>
      <c r="K831" s="24"/>
      <c r="L831" s="27"/>
      <c r="M831" s="18"/>
      <c r="N831" s="21"/>
      <c r="U831" s="23"/>
      <c r="V831" s="23"/>
      <c r="W831" s="24"/>
      <c r="X831" s="24"/>
      <c r="Y831" s="24"/>
      <c r="Z831" s="27"/>
      <c r="AA831" s="18"/>
    </row>
    <row r="832" spans="1:42" ht="15">
      <c r="A832" s="14">
        <v>733060</v>
      </c>
      <c r="B832" s="12">
        <f t="shared" si="264"/>
        <v>-733.06</v>
      </c>
      <c r="C832" s="12">
        <f t="shared" si="265"/>
        <v>1.6200000000000045</v>
      </c>
      <c r="D832" s="16">
        <v>1.4157999999999999</v>
      </c>
      <c r="G832" s="23"/>
      <c r="H832" s="23"/>
      <c r="I832" s="24"/>
      <c r="J832" s="24"/>
      <c r="K832" s="24"/>
      <c r="L832" s="27"/>
      <c r="M832" s="18"/>
      <c r="N832" s="21"/>
      <c r="U832" s="23"/>
      <c r="V832" s="23"/>
      <c r="W832" s="24"/>
      <c r="X832" s="24"/>
      <c r="Y832" s="24"/>
      <c r="Z832" s="27"/>
      <c r="AA832" s="18"/>
    </row>
    <row r="833" spans="1:27" ht="15">
      <c r="A833" s="14">
        <v>731380</v>
      </c>
      <c r="B833" s="12">
        <f t="shared" si="264"/>
        <v>-731.38</v>
      </c>
      <c r="C833" s="12">
        <f t="shared" si="265"/>
        <v>1.67999999999995</v>
      </c>
      <c r="D833" s="16">
        <v>1.2496</v>
      </c>
      <c r="G833" s="23"/>
      <c r="H833" s="23"/>
      <c r="I833" s="24"/>
      <c r="J833" s="24"/>
      <c r="K833" s="24"/>
      <c r="L833" s="27"/>
      <c r="M833" s="18"/>
      <c r="N833" s="21"/>
      <c r="U833" s="23"/>
      <c r="V833" s="23"/>
      <c r="W833" s="24"/>
      <c r="X833" s="24"/>
      <c r="Y833" s="24"/>
      <c r="Z833" s="27"/>
      <c r="AA833" s="18"/>
    </row>
    <row r="834" spans="1:27" ht="15">
      <c r="A834" s="14">
        <v>729690</v>
      </c>
      <c r="B834" s="12">
        <f t="shared" si="264"/>
        <v>-729.69</v>
      </c>
      <c r="C834" s="12">
        <f t="shared" si="265"/>
        <v>1.6899999999999409</v>
      </c>
      <c r="D834" s="16">
        <v>1.1060000000000001</v>
      </c>
      <c r="G834" s="23"/>
      <c r="H834" s="23"/>
      <c r="I834" s="24"/>
      <c r="J834" s="24"/>
      <c r="K834" s="24"/>
      <c r="L834" s="27"/>
      <c r="M834" s="18"/>
      <c r="N834" s="21"/>
      <c r="U834" s="23"/>
      <c r="V834" s="23"/>
      <c r="W834" s="24"/>
      <c r="X834" s="24"/>
      <c r="Y834" s="24"/>
      <c r="Z834" s="27"/>
      <c r="AA834" s="18"/>
    </row>
    <row r="835" spans="1:27" ht="15">
      <c r="A835" s="14">
        <v>728080</v>
      </c>
      <c r="B835" s="12">
        <f t="shared" ref="B835:B898" si="266">-A835/1000</f>
        <v>-728.08</v>
      </c>
      <c r="C835" s="12">
        <f t="shared" si="265"/>
        <v>1.6100000000000136</v>
      </c>
      <c r="D835" s="16">
        <v>0.92257</v>
      </c>
      <c r="G835" s="23"/>
      <c r="H835" s="23"/>
      <c r="I835" s="24"/>
      <c r="J835" s="24"/>
      <c r="K835" s="24"/>
      <c r="L835" s="27"/>
      <c r="M835" s="18"/>
      <c r="N835" s="21"/>
      <c r="U835" s="23"/>
      <c r="V835" s="23"/>
      <c r="W835" s="24"/>
      <c r="X835" s="24"/>
      <c r="Y835" s="24"/>
      <c r="Z835" s="27"/>
      <c r="AA835" s="18"/>
    </row>
    <row r="836" spans="1:27" ht="15">
      <c r="A836" s="14">
        <v>726390</v>
      </c>
      <c r="B836" s="12">
        <f t="shared" si="266"/>
        <v>-726.39</v>
      </c>
      <c r="C836" s="12">
        <f t="shared" ref="C836:C899" si="267">B836-B835</f>
        <v>1.6900000000000546</v>
      </c>
      <c r="D836" s="16">
        <v>0.90812000000000004</v>
      </c>
      <c r="G836" s="23"/>
      <c r="H836" s="23"/>
      <c r="I836" s="24"/>
      <c r="J836" s="24"/>
      <c r="K836" s="24"/>
      <c r="L836" s="27"/>
      <c r="M836" s="18"/>
      <c r="N836" s="21"/>
      <c r="U836" s="23"/>
      <c r="V836" s="23"/>
      <c r="W836" s="24"/>
      <c r="X836" s="24"/>
      <c r="Y836" s="24"/>
      <c r="Z836" s="27"/>
      <c r="AA836" s="18"/>
    </row>
    <row r="837" spans="1:27" ht="15">
      <c r="A837" s="14">
        <v>724770</v>
      </c>
      <c r="B837" s="12">
        <f t="shared" si="266"/>
        <v>-724.77</v>
      </c>
      <c r="C837" s="12">
        <f t="shared" si="267"/>
        <v>1.6200000000000045</v>
      </c>
      <c r="D837" s="16">
        <v>0.86087000000000002</v>
      </c>
      <c r="G837" s="23"/>
      <c r="H837" s="23"/>
      <c r="I837" s="24"/>
      <c r="J837" s="24"/>
      <c r="K837" s="24"/>
      <c r="L837" s="27"/>
      <c r="M837" s="18"/>
      <c r="N837" s="21"/>
      <c r="U837" s="23"/>
      <c r="V837" s="23"/>
      <c r="W837" s="24"/>
      <c r="X837" s="24"/>
      <c r="Y837" s="24"/>
      <c r="Z837" s="27"/>
      <c r="AA837" s="18"/>
    </row>
    <row r="838" spans="1:27" ht="15">
      <c r="A838" s="14">
        <v>723090</v>
      </c>
      <c r="B838" s="12">
        <f t="shared" si="266"/>
        <v>-723.09</v>
      </c>
      <c r="C838" s="12">
        <f t="shared" si="267"/>
        <v>1.67999999999995</v>
      </c>
      <c r="D838" s="16">
        <v>0.78535999999999995</v>
      </c>
      <c r="G838" s="23"/>
      <c r="H838" s="23"/>
      <c r="I838" s="24"/>
      <c r="J838" s="24"/>
      <c r="K838" s="24"/>
      <c r="L838" s="27"/>
      <c r="M838" s="18"/>
      <c r="N838" s="21"/>
      <c r="U838" s="23"/>
      <c r="V838" s="23"/>
      <c r="W838" s="24"/>
      <c r="X838" s="24"/>
      <c r="Y838" s="24"/>
      <c r="Z838" s="27"/>
      <c r="AA838" s="18"/>
    </row>
    <row r="839" spans="1:27" ht="15">
      <c r="A839" s="14">
        <v>721400</v>
      </c>
      <c r="B839" s="12">
        <f t="shared" si="266"/>
        <v>-721.4</v>
      </c>
      <c r="C839" s="12">
        <f t="shared" si="267"/>
        <v>1.6900000000000546</v>
      </c>
      <c r="D839" s="16">
        <v>0.69791999999999998</v>
      </c>
      <c r="G839" s="23"/>
      <c r="H839" s="23"/>
      <c r="I839" s="24"/>
      <c r="J839" s="24"/>
      <c r="K839" s="24"/>
      <c r="L839" s="27"/>
      <c r="M839" s="18"/>
      <c r="N839" s="21"/>
      <c r="U839" s="23"/>
      <c r="V839" s="23"/>
      <c r="W839" s="24"/>
      <c r="X839" s="24"/>
      <c r="Y839" s="24"/>
      <c r="Z839" s="27"/>
      <c r="AA839" s="18"/>
    </row>
    <row r="840" spans="1:27" ht="15">
      <c r="A840" s="14">
        <v>719790</v>
      </c>
      <c r="B840" s="12">
        <f t="shared" si="266"/>
        <v>-719.79</v>
      </c>
      <c r="C840" s="12">
        <f t="shared" si="267"/>
        <v>1.6100000000000136</v>
      </c>
      <c r="D840" s="16">
        <v>1.1149</v>
      </c>
      <c r="G840" s="23"/>
      <c r="H840" s="23"/>
      <c r="I840" s="24"/>
      <c r="J840" s="24"/>
      <c r="K840" s="24"/>
      <c r="L840" s="27"/>
      <c r="M840" s="18"/>
      <c r="N840" s="21"/>
      <c r="U840" s="23"/>
      <c r="V840" s="23"/>
      <c r="W840" s="24"/>
      <c r="X840" s="24"/>
      <c r="Y840" s="24"/>
      <c r="Z840" s="27"/>
      <c r="AA840" s="18"/>
    </row>
    <row r="841" spans="1:27" ht="15">
      <c r="A841" s="14">
        <v>718100</v>
      </c>
      <c r="B841" s="12">
        <f t="shared" si="266"/>
        <v>-718.1</v>
      </c>
      <c r="C841" s="12">
        <f t="shared" si="267"/>
        <v>1.6899999999999409</v>
      </c>
      <c r="D841" s="16">
        <v>0.79359000000000002</v>
      </c>
      <c r="G841" s="23"/>
      <c r="H841" s="23"/>
      <c r="I841" s="24"/>
      <c r="J841" s="24"/>
      <c r="K841" s="24"/>
      <c r="L841" s="27"/>
      <c r="M841" s="18"/>
      <c r="N841" s="21"/>
      <c r="U841" s="23"/>
      <c r="V841" s="23"/>
      <c r="W841" s="24"/>
      <c r="X841" s="24"/>
      <c r="Y841" s="24"/>
      <c r="Z841" s="27"/>
      <c r="AA841" s="18"/>
    </row>
    <row r="842" spans="1:27" ht="15">
      <c r="A842" s="14">
        <v>716440</v>
      </c>
      <c r="B842" s="12">
        <f t="shared" si="266"/>
        <v>-716.44</v>
      </c>
      <c r="C842" s="12">
        <f t="shared" si="267"/>
        <v>1.6599999999999682</v>
      </c>
      <c r="D842" s="16">
        <v>0.97785999999999995</v>
      </c>
      <c r="G842" s="23"/>
      <c r="H842" s="23"/>
      <c r="I842" s="24"/>
      <c r="J842" s="24"/>
      <c r="K842" s="24"/>
      <c r="L842" s="27"/>
      <c r="M842" s="18"/>
      <c r="N842" s="21"/>
      <c r="U842" s="23"/>
      <c r="V842" s="23"/>
      <c r="W842" s="24"/>
      <c r="X842" s="24"/>
      <c r="Y842" s="24"/>
      <c r="Z842" s="27"/>
      <c r="AA842" s="18"/>
    </row>
    <row r="843" spans="1:27" ht="15">
      <c r="A843" s="14">
        <v>714710</v>
      </c>
      <c r="B843" s="12">
        <f t="shared" si="266"/>
        <v>-714.71</v>
      </c>
      <c r="C843" s="12">
        <f t="shared" si="267"/>
        <v>1.7300000000000182</v>
      </c>
      <c r="D843" s="16">
        <v>1.6136999999999999</v>
      </c>
      <c r="G843" s="23"/>
      <c r="H843" s="23"/>
      <c r="I843" s="24"/>
      <c r="J843" s="24"/>
      <c r="K843" s="24"/>
      <c r="L843" s="27"/>
      <c r="M843" s="18"/>
      <c r="N843" s="21"/>
      <c r="U843" s="23"/>
      <c r="V843" s="23"/>
      <c r="W843" s="24"/>
      <c r="X843" s="24"/>
      <c r="Y843" s="24"/>
      <c r="Z843" s="27"/>
      <c r="AA843" s="18"/>
    </row>
    <row r="844" spans="1:27" ht="15">
      <c r="A844" s="14">
        <v>713270</v>
      </c>
      <c r="B844" s="12">
        <f t="shared" si="266"/>
        <v>-713.27</v>
      </c>
      <c r="C844" s="12">
        <f t="shared" si="267"/>
        <v>1.4400000000000546</v>
      </c>
      <c r="D844" s="16">
        <v>1.1188</v>
      </c>
      <c r="G844" s="23"/>
      <c r="H844" s="23"/>
      <c r="I844" s="24"/>
      <c r="J844" s="24"/>
      <c r="K844" s="24"/>
      <c r="L844" s="27"/>
      <c r="M844" s="18"/>
      <c r="N844" s="21"/>
      <c r="U844" s="23"/>
      <c r="V844" s="23"/>
      <c r="W844" s="24"/>
      <c r="X844" s="24"/>
      <c r="Y844" s="24"/>
      <c r="Z844" s="27"/>
      <c r="AA844" s="18"/>
    </row>
    <row r="845" spans="1:27" ht="15">
      <c r="A845" s="14">
        <v>711610</v>
      </c>
      <c r="B845" s="12">
        <f t="shared" si="266"/>
        <v>-711.61</v>
      </c>
      <c r="C845" s="12">
        <f t="shared" si="267"/>
        <v>1.6599999999999682</v>
      </c>
      <c r="D845" s="16">
        <v>1.2797000000000001</v>
      </c>
      <c r="G845" s="23"/>
      <c r="H845" s="23"/>
      <c r="I845" s="24"/>
      <c r="J845" s="24"/>
      <c r="K845" s="24"/>
      <c r="L845" s="27"/>
      <c r="M845" s="18"/>
      <c r="N845" s="21"/>
      <c r="U845" s="23"/>
      <c r="V845" s="23"/>
      <c r="W845" s="24"/>
      <c r="X845" s="24"/>
      <c r="Y845" s="24"/>
      <c r="Z845" s="27"/>
      <c r="AA845" s="18"/>
    </row>
    <row r="846" spans="1:27" ht="15">
      <c r="A846" s="14">
        <v>709960</v>
      </c>
      <c r="B846" s="12">
        <f t="shared" si="266"/>
        <v>-709.96</v>
      </c>
      <c r="C846" s="12">
        <f t="shared" si="267"/>
        <v>1.6499999999999773</v>
      </c>
      <c r="D846" s="16">
        <v>1.0992999999999999</v>
      </c>
      <c r="G846" s="23"/>
      <c r="H846" s="23"/>
      <c r="I846" s="24"/>
      <c r="J846" s="24"/>
      <c r="K846" s="24"/>
      <c r="L846" s="27"/>
      <c r="M846" s="18"/>
      <c r="N846" s="21"/>
      <c r="U846" s="23"/>
      <c r="V846" s="23"/>
      <c r="W846" s="24"/>
      <c r="X846" s="24"/>
      <c r="Y846" s="24"/>
      <c r="Z846" s="27"/>
      <c r="AA846" s="18"/>
    </row>
    <row r="847" spans="1:27" ht="15">
      <c r="A847" s="14">
        <v>708300</v>
      </c>
      <c r="B847" s="12">
        <f t="shared" si="266"/>
        <v>-708.3</v>
      </c>
      <c r="C847" s="12">
        <f t="shared" si="267"/>
        <v>1.6600000000000819</v>
      </c>
      <c r="D847" s="16">
        <v>1.1414</v>
      </c>
      <c r="G847" s="23"/>
      <c r="H847" s="23"/>
      <c r="I847" s="24"/>
      <c r="J847" s="24"/>
      <c r="K847" s="24"/>
      <c r="L847" s="27"/>
      <c r="M847" s="18"/>
      <c r="N847" s="21"/>
      <c r="U847" s="23"/>
      <c r="V847" s="23"/>
      <c r="W847" s="24"/>
      <c r="X847" s="24"/>
      <c r="Y847" s="24"/>
      <c r="Z847" s="27"/>
      <c r="AA847" s="18"/>
    </row>
    <row r="848" spans="1:27" ht="15">
      <c r="A848" s="14">
        <v>706720</v>
      </c>
      <c r="B848" s="12">
        <f t="shared" si="266"/>
        <v>-706.72</v>
      </c>
      <c r="C848" s="12">
        <f t="shared" si="267"/>
        <v>1.5799999999999272</v>
      </c>
      <c r="D848" s="16">
        <v>1.3124</v>
      </c>
      <c r="G848" s="23"/>
      <c r="H848" s="23"/>
      <c r="I848" s="24"/>
      <c r="J848" s="24"/>
      <c r="K848" s="24"/>
      <c r="L848" s="27"/>
      <c r="M848" s="18"/>
      <c r="N848" s="21"/>
      <c r="U848" s="23"/>
      <c r="V848" s="23"/>
      <c r="W848" s="24"/>
      <c r="X848" s="24"/>
      <c r="Y848" s="24"/>
      <c r="Z848" s="27"/>
      <c r="AA848" s="18"/>
    </row>
    <row r="849" spans="1:27" ht="15">
      <c r="A849" s="14">
        <v>705060</v>
      </c>
      <c r="B849" s="12">
        <f t="shared" si="266"/>
        <v>-705.06</v>
      </c>
      <c r="C849" s="12">
        <f t="shared" si="267"/>
        <v>1.6600000000000819</v>
      </c>
      <c r="D849" s="16">
        <v>1.353</v>
      </c>
      <c r="G849" s="23"/>
      <c r="H849" s="23"/>
      <c r="I849" s="24"/>
      <c r="J849" s="24"/>
      <c r="K849" s="24"/>
      <c r="L849" s="27"/>
      <c r="M849" s="18"/>
      <c r="N849" s="21"/>
      <c r="U849" s="23"/>
      <c r="V849" s="23"/>
      <c r="W849" s="24"/>
      <c r="X849" s="24"/>
      <c r="Y849" s="24"/>
      <c r="Z849" s="27"/>
      <c r="AA849" s="18"/>
    </row>
    <row r="850" spans="1:27" ht="15">
      <c r="A850" s="14">
        <v>703400</v>
      </c>
      <c r="B850" s="12">
        <f t="shared" si="266"/>
        <v>-703.4</v>
      </c>
      <c r="C850" s="12">
        <f t="shared" si="267"/>
        <v>1.6599999999999682</v>
      </c>
      <c r="D850" s="16">
        <v>1.2124999999999999</v>
      </c>
      <c r="G850" s="23"/>
      <c r="H850" s="23"/>
      <c r="I850" s="24"/>
      <c r="J850" s="24"/>
      <c r="K850" s="24"/>
      <c r="L850" s="27"/>
      <c r="M850" s="18"/>
      <c r="N850" s="21"/>
      <c r="U850" s="23"/>
      <c r="V850" s="23"/>
      <c r="W850" s="24"/>
      <c r="X850" s="24"/>
      <c r="Y850" s="24"/>
      <c r="Z850" s="27"/>
      <c r="AA850" s="18"/>
    </row>
    <row r="851" spans="1:27" ht="15">
      <c r="A851" s="14">
        <v>701740</v>
      </c>
      <c r="B851" s="12">
        <f t="shared" si="266"/>
        <v>-701.74</v>
      </c>
      <c r="C851" s="12">
        <f t="shared" si="267"/>
        <v>1.6599999999999682</v>
      </c>
      <c r="D851" s="16">
        <v>1.381</v>
      </c>
      <c r="G851" s="23"/>
      <c r="H851" s="23"/>
      <c r="I851" s="24"/>
      <c r="J851" s="24"/>
      <c r="K851" s="24"/>
      <c r="L851" s="27"/>
      <c r="M851" s="18"/>
      <c r="N851" s="21"/>
      <c r="U851" s="23"/>
      <c r="V851" s="23"/>
      <c r="W851" s="24"/>
      <c r="X851" s="24"/>
      <c r="Y851" s="24"/>
      <c r="Z851" s="27"/>
      <c r="AA851" s="18"/>
    </row>
    <row r="852" spans="1:27" ht="15">
      <c r="A852" s="14">
        <v>700300</v>
      </c>
      <c r="B852" s="12">
        <f t="shared" si="266"/>
        <v>-700.3</v>
      </c>
      <c r="C852" s="12">
        <f t="shared" si="267"/>
        <v>1.4400000000000546</v>
      </c>
      <c r="D852" s="16">
        <v>1.1311</v>
      </c>
      <c r="G852" s="23"/>
      <c r="H852" s="23"/>
      <c r="I852" s="24"/>
      <c r="J852" s="24"/>
      <c r="K852" s="24"/>
      <c r="L852" s="27"/>
      <c r="M852" s="18"/>
      <c r="N852" s="21"/>
      <c r="U852" s="23"/>
      <c r="V852" s="23"/>
      <c r="W852" s="24"/>
      <c r="X852" s="24"/>
      <c r="Y852" s="24"/>
      <c r="Z852" s="27"/>
      <c r="AA852" s="18"/>
    </row>
    <row r="853" spans="1:27" ht="15">
      <c r="A853" s="14">
        <v>698570</v>
      </c>
      <c r="B853" s="12">
        <f t="shared" si="266"/>
        <v>-698.57</v>
      </c>
      <c r="C853" s="12">
        <f t="shared" si="267"/>
        <v>1.7299999999999045</v>
      </c>
      <c r="D853" s="16">
        <v>1.0187999999999999</v>
      </c>
      <c r="G853" s="23"/>
      <c r="H853" s="23"/>
      <c r="I853" s="24"/>
      <c r="J853" s="24"/>
      <c r="K853" s="24"/>
      <c r="L853" s="27"/>
      <c r="M853" s="18"/>
      <c r="N853" s="21"/>
      <c r="U853" s="23"/>
      <c r="V853" s="23"/>
      <c r="W853" s="24"/>
      <c r="X853" s="24"/>
      <c r="Y853" s="24"/>
      <c r="Z853" s="27"/>
      <c r="AA853" s="18"/>
    </row>
    <row r="854" spans="1:27" ht="15">
      <c r="A854" s="14">
        <v>696920</v>
      </c>
      <c r="B854" s="12">
        <f t="shared" si="266"/>
        <v>-696.92</v>
      </c>
      <c r="C854" s="12">
        <f t="shared" si="267"/>
        <v>1.6500000000000909</v>
      </c>
      <c r="D854" s="16">
        <v>0.96826000000000001</v>
      </c>
      <c r="G854" s="23"/>
      <c r="H854" s="23"/>
      <c r="I854" s="24"/>
      <c r="J854" s="24"/>
      <c r="K854" s="24"/>
      <c r="L854" s="27"/>
      <c r="M854" s="18"/>
      <c r="N854" s="21"/>
      <c r="U854" s="23"/>
      <c r="V854" s="23"/>
      <c r="W854" s="24"/>
      <c r="X854" s="24"/>
      <c r="Y854" s="24"/>
      <c r="Z854" s="27"/>
      <c r="AA854" s="18"/>
    </row>
    <row r="855" spans="1:27" ht="15">
      <c r="A855" s="14">
        <v>695190</v>
      </c>
      <c r="B855" s="12">
        <f t="shared" si="266"/>
        <v>-695.19</v>
      </c>
      <c r="C855" s="12">
        <f t="shared" si="267"/>
        <v>1.7299999999999045</v>
      </c>
      <c r="D855" s="16">
        <v>0.76981999999999995</v>
      </c>
      <c r="G855" s="23"/>
      <c r="H855" s="23"/>
      <c r="I855" s="24"/>
      <c r="J855" s="24"/>
      <c r="K855" s="24"/>
      <c r="L855" s="27"/>
      <c r="M855" s="18"/>
      <c r="N855" s="21"/>
      <c r="U855" s="23"/>
      <c r="V855" s="23"/>
      <c r="W855" s="24"/>
      <c r="X855" s="24"/>
      <c r="Y855" s="24"/>
      <c r="Z855" s="27"/>
      <c r="AA855" s="18"/>
    </row>
    <row r="856" spans="1:27" ht="15">
      <c r="A856" s="14">
        <v>693460</v>
      </c>
      <c r="B856" s="12">
        <f t="shared" si="266"/>
        <v>-693.46</v>
      </c>
      <c r="C856" s="12">
        <f t="shared" si="267"/>
        <v>1.7300000000000182</v>
      </c>
      <c r="D856" s="16">
        <v>0.85734999999999995</v>
      </c>
      <c r="G856" s="23"/>
      <c r="H856" s="23"/>
      <c r="I856" s="24"/>
      <c r="J856" s="24"/>
      <c r="K856" s="24"/>
      <c r="L856" s="27"/>
      <c r="M856" s="18"/>
      <c r="N856" s="21"/>
      <c r="U856" s="23"/>
      <c r="V856" s="23"/>
      <c r="W856" s="24"/>
      <c r="X856" s="24"/>
      <c r="Y856" s="24"/>
      <c r="Z856" s="27"/>
      <c r="AA856" s="18"/>
    </row>
    <row r="857" spans="1:27" ht="15">
      <c r="A857" s="14">
        <v>691800</v>
      </c>
      <c r="B857" s="12">
        <f t="shared" si="266"/>
        <v>-691.8</v>
      </c>
      <c r="C857" s="12">
        <f t="shared" si="267"/>
        <v>1.6600000000000819</v>
      </c>
      <c r="D857" s="16">
        <v>0.82094999999999996</v>
      </c>
      <c r="G857" s="23"/>
      <c r="H857" s="23"/>
      <c r="I857" s="24"/>
      <c r="J857" s="24"/>
      <c r="K857" s="24"/>
      <c r="L857" s="27"/>
      <c r="M857" s="18"/>
      <c r="N857" s="21"/>
      <c r="U857" s="23"/>
      <c r="V857" s="23"/>
      <c r="W857" s="24"/>
      <c r="X857" s="24"/>
      <c r="Y857" s="24"/>
      <c r="Z857" s="27"/>
      <c r="AA857" s="18"/>
    </row>
    <row r="858" spans="1:27" ht="15">
      <c r="A858" s="14">
        <v>690070</v>
      </c>
      <c r="B858" s="12">
        <f t="shared" si="266"/>
        <v>-690.07</v>
      </c>
      <c r="C858" s="12">
        <f t="shared" si="267"/>
        <v>1.7299999999999045</v>
      </c>
      <c r="D858" s="16">
        <v>0.77270000000000005</v>
      </c>
      <c r="G858" s="23"/>
      <c r="H858" s="23"/>
      <c r="I858" s="24"/>
      <c r="J858" s="24"/>
      <c r="K858" s="24"/>
      <c r="L858" s="27"/>
      <c r="M858" s="18"/>
      <c r="N858" s="21"/>
      <c r="U858" s="23"/>
      <c r="V858" s="23"/>
      <c r="W858" s="24"/>
      <c r="X858" s="24"/>
      <c r="Y858" s="24"/>
      <c r="Z858" s="27"/>
      <c r="AA858" s="18"/>
    </row>
    <row r="859" spans="1:27" ht="15">
      <c r="A859" s="14">
        <v>688410</v>
      </c>
      <c r="B859" s="12">
        <f t="shared" si="266"/>
        <v>-688.41</v>
      </c>
      <c r="C859" s="12">
        <f t="shared" si="267"/>
        <v>1.6600000000000819</v>
      </c>
      <c r="D859" s="16">
        <v>1.0589999999999999</v>
      </c>
      <c r="G859" s="23"/>
      <c r="H859" s="23"/>
      <c r="I859" s="24"/>
      <c r="J859" s="24"/>
      <c r="K859" s="24"/>
      <c r="L859" s="27"/>
      <c r="M859" s="18"/>
      <c r="N859" s="21"/>
      <c r="U859" s="23"/>
      <c r="V859" s="23"/>
      <c r="W859" s="24"/>
      <c r="X859" s="24"/>
      <c r="Y859" s="24"/>
      <c r="Z859" s="27"/>
      <c r="AA859" s="18"/>
    </row>
    <row r="860" spans="1:27" ht="15">
      <c r="A860" s="14">
        <v>686680</v>
      </c>
      <c r="B860" s="12">
        <f t="shared" si="266"/>
        <v>-686.68</v>
      </c>
      <c r="C860" s="12">
        <f t="shared" si="267"/>
        <v>1.7300000000000182</v>
      </c>
      <c r="D860" s="16">
        <v>1.1314</v>
      </c>
      <c r="G860" s="23"/>
      <c r="H860" s="23"/>
      <c r="I860" s="24"/>
      <c r="J860" s="24"/>
      <c r="K860" s="24"/>
      <c r="L860" s="27"/>
      <c r="M860" s="18"/>
      <c r="N860" s="21"/>
      <c r="U860" s="23"/>
      <c r="V860" s="23"/>
      <c r="W860" s="24"/>
      <c r="X860" s="24"/>
      <c r="Y860" s="24"/>
      <c r="Z860" s="27"/>
      <c r="AA860" s="18"/>
    </row>
    <row r="861" spans="1:27" ht="15">
      <c r="A861" s="14">
        <v>684960</v>
      </c>
      <c r="B861" s="12">
        <f t="shared" si="266"/>
        <v>-684.96</v>
      </c>
      <c r="C861" s="12">
        <f t="shared" si="267"/>
        <v>1.7199999999999136</v>
      </c>
      <c r="D861" s="16">
        <v>1.1672</v>
      </c>
      <c r="G861" s="23"/>
      <c r="H861" s="23"/>
      <c r="I861" s="24"/>
      <c r="J861" s="24"/>
      <c r="K861" s="24"/>
      <c r="L861" s="27"/>
      <c r="M861" s="18"/>
      <c r="N861" s="21"/>
      <c r="U861" s="23"/>
      <c r="V861" s="23"/>
      <c r="W861" s="24"/>
      <c r="X861" s="24"/>
      <c r="Y861" s="24"/>
      <c r="Z861" s="27"/>
      <c r="AA861" s="18"/>
    </row>
    <row r="862" spans="1:27" ht="15">
      <c r="A862" s="14">
        <v>683300</v>
      </c>
      <c r="B862" s="12">
        <f t="shared" si="266"/>
        <v>-683.3</v>
      </c>
      <c r="C862" s="12">
        <f t="shared" si="267"/>
        <v>1.6600000000000819</v>
      </c>
      <c r="D862" s="16">
        <v>1.6084000000000001</v>
      </c>
      <c r="G862" s="23"/>
      <c r="H862" s="23"/>
      <c r="I862" s="24"/>
      <c r="J862" s="24"/>
      <c r="K862" s="24"/>
      <c r="L862" s="27"/>
      <c r="M862" s="18"/>
      <c r="N862" s="21"/>
      <c r="U862" s="23"/>
      <c r="V862" s="23"/>
      <c r="W862" s="24"/>
      <c r="X862" s="24"/>
      <c r="Y862" s="24"/>
      <c r="Z862" s="27"/>
      <c r="AA862" s="18"/>
    </row>
    <row r="863" spans="1:27" ht="15">
      <c r="A863" s="14">
        <v>681570</v>
      </c>
      <c r="B863" s="12">
        <f t="shared" si="266"/>
        <v>-681.57</v>
      </c>
      <c r="C863" s="12">
        <f t="shared" si="267"/>
        <v>1.7299999999999045</v>
      </c>
      <c r="D863" s="16">
        <v>1.3923000000000001</v>
      </c>
      <c r="G863" s="23"/>
      <c r="H863" s="23"/>
      <c r="I863" s="24"/>
      <c r="J863" s="24"/>
      <c r="K863" s="24"/>
      <c r="L863" s="27"/>
      <c r="M863" s="18"/>
      <c r="N863" s="21"/>
      <c r="U863" s="23"/>
      <c r="V863" s="23"/>
      <c r="W863" s="24"/>
      <c r="X863" s="24"/>
      <c r="Y863" s="24"/>
      <c r="Z863" s="27"/>
      <c r="AA863" s="18"/>
    </row>
    <row r="864" spans="1:27" ht="15">
      <c r="A864" s="14">
        <v>679840</v>
      </c>
      <c r="B864" s="12">
        <f t="shared" si="266"/>
        <v>-679.84</v>
      </c>
      <c r="C864" s="12">
        <f t="shared" si="267"/>
        <v>1.7300000000000182</v>
      </c>
      <c r="D864" s="16">
        <v>1.4039999999999999</v>
      </c>
      <c r="G864" s="23"/>
      <c r="H864" s="23"/>
      <c r="I864" s="24"/>
      <c r="J864" s="24"/>
      <c r="K864" s="24"/>
      <c r="L864" s="27"/>
      <c r="M864" s="18"/>
      <c r="N864" s="21"/>
      <c r="U864" s="23"/>
      <c r="V864" s="23"/>
      <c r="W864" s="24"/>
      <c r="X864" s="24"/>
      <c r="Y864" s="24"/>
      <c r="Z864" s="27"/>
      <c r="AA864" s="18"/>
    </row>
    <row r="865" spans="1:27" ht="15">
      <c r="A865" s="14">
        <v>678180</v>
      </c>
      <c r="B865" s="12">
        <f t="shared" si="266"/>
        <v>-678.18</v>
      </c>
      <c r="C865" s="12">
        <f t="shared" si="267"/>
        <v>1.6600000000000819</v>
      </c>
      <c r="D865" s="16">
        <v>1.1783999999999999</v>
      </c>
      <c r="G865" s="23"/>
      <c r="H865" s="23"/>
      <c r="I865" s="24"/>
      <c r="J865" s="24"/>
      <c r="K865" s="24"/>
      <c r="L865" s="27"/>
      <c r="M865" s="18"/>
      <c r="N865" s="21"/>
      <c r="U865" s="23"/>
      <c r="V865" s="23"/>
      <c r="W865" s="24"/>
      <c r="X865" s="24"/>
      <c r="Y865" s="24"/>
      <c r="Z865" s="27"/>
      <c r="AA865" s="18"/>
    </row>
    <row r="866" spans="1:27" ht="15">
      <c r="A866" s="14">
        <v>676450</v>
      </c>
      <c r="B866" s="12">
        <f t="shared" si="266"/>
        <v>-676.45</v>
      </c>
      <c r="C866" s="12">
        <f t="shared" si="267"/>
        <v>1.7299999999999045</v>
      </c>
      <c r="D866" s="16">
        <v>1.5397000000000001</v>
      </c>
      <c r="G866" s="23"/>
      <c r="H866" s="23"/>
      <c r="I866" s="24"/>
      <c r="J866" s="24"/>
      <c r="K866" s="24"/>
      <c r="L866" s="27"/>
      <c r="M866" s="18"/>
      <c r="N866" s="21"/>
      <c r="U866" s="23"/>
      <c r="V866" s="23"/>
      <c r="W866" s="24"/>
      <c r="X866" s="24"/>
      <c r="Y866" s="24"/>
      <c r="Z866" s="27"/>
      <c r="AA866" s="18"/>
    </row>
    <row r="867" spans="1:27" ht="15">
      <c r="A867" s="14">
        <v>674720</v>
      </c>
      <c r="B867" s="12">
        <f t="shared" si="266"/>
        <v>-674.72</v>
      </c>
      <c r="C867" s="12">
        <f t="shared" si="267"/>
        <v>1.7300000000000182</v>
      </c>
      <c r="D867" s="16">
        <v>1.6614</v>
      </c>
      <c r="G867" s="23"/>
      <c r="H867" s="23"/>
      <c r="I867" s="24"/>
      <c r="J867" s="24"/>
      <c r="K867" s="24"/>
      <c r="L867" s="27"/>
      <c r="M867" s="18"/>
      <c r="N867" s="21"/>
      <c r="U867" s="23"/>
      <c r="V867" s="23"/>
      <c r="W867" s="24"/>
      <c r="X867" s="24"/>
      <c r="Y867" s="24"/>
      <c r="Z867" s="27"/>
      <c r="AA867" s="18"/>
    </row>
    <row r="868" spans="1:27" ht="15">
      <c r="A868" s="14">
        <v>673070</v>
      </c>
      <c r="B868" s="12">
        <f t="shared" si="266"/>
        <v>-673.07</v>
      </c>
      <c r="C868" s="12">
        <f t="shared" si="267"/>
        <v>1.6499999999999773</v>
      </c>
      <c r="D868" s="16">
        <v>1.8935999999999999</v>
      </c>
      <c r="G868" s="23"/>
      <c r="H868" s="23"/>
      <c r="I868" s="24"/>
      <c r="J868" s="24"/>
      <c r="K868" s="24"/>
      <c r="L868" s="27"/>
      <c r="M868" s="18"/>
      <c r="N868" s="21"/>
      <c r="U868" s="23"/>
      <c r="V868" s="23"/>
      <c r="W868" s="24"/>
      <c r="X868" s="24"/>
      <c r="Y868" s="24"/>
      <c r="Z868" s="27"/>
      <c r="AA868" s="18"/>
    </row>
    <row r="869" spans="1:27" ht="15">
      <c r="A869" s="14">
        <v>671340</v>
      </c>
      <c r="B869" s="12">
        <f t="shared" si="266"/>
        <v>-671.34</v>
      </c>
      <c r="C869" s="12">
        <f t="shared" si="267"/>
        <v>1.7300000000000182</v>
      </c>
      <c r="D869" s="16">
        <v>1.5772999999999999</v>
      </c>
      <c r="G869" s="23"/>
      <c r="H869" s="23"/>
      <c r="I869" s="24"/>
      <c r="J869" s="24"/>
      <c r="K869" s="24"/>
      <c r="L869" s="27"/>
      <c r="M869" s="18"/>
      <c r="N869" s="21"/>
      <c r="U869" s="23"/>
      <c r="V869" s="23"/>
      <c r="W869" s="24"/>
      <c r="X869" s="24"/>
      <c r="Y869" s="24"/>
      <c r="Z869" s="27"/>
      <c r="AA869" s="18"/>
    </row>
    <row r="870" spans="1:27" ht="15">
      <c r="A870" s="14">
        <v>669680</v>
      </c>
      <c r="B870" s="12">
        <f t="shared" si="266"/>
        <v>-669.68</v>
      </c>
      <c r="C870" s="12">
        <f t="shared" si="267"/>
        <v>1.6600000000000819</v>
      </c>
      <c r="D870" s="16">
        <v>1.5446</v>
      </c>
      <c r="G870" s="23"/>
      <c r="H870" s="23"/>
      <c r="I870" s="24"/>
      <c r="J870" s="24"/>
      <c r="K870" s="24"/>
      <c r="L870" s="27"/>
      <c r="M870" s="18"/>
      <c r="N870" s="21"/>
      <c r="U870" s="23"/>
      <c r="V870" s="23"/>
      <c r="W870" s="24"/>
      <c r="X870" s="24"/>
      <c r="Y870" s="24"/>
      <c r="Z870" s="27"/>
      <c r="AA870" s="18"/>
    </row>
    <row r="871" spans="1:27" ht="15">
      <c r="A871" s="14">
        <v>667950</v>
      </c>
      <c r="B871" s="12">
        <f t="shared" si="266"/>
        <v>-667.95</v>
      </c>
      <c r="C871" s="12">
        <f t="shared" si="267"/>
        <v>1.7299999999999045</v>
      </c>
      <c r="D871" s="16">
        <v>1.6292</v>
      </c>
      <c r="G871" s="23"/>
      <c r="H871" s="23"/>
      <c r="I871" s="24"/>
      <c r="J871" s="24"/>
      <c r="K871" s="24"/>
      <c r="L871" s="27"/>
      <c r="M871" s="18"/>
      <c r="N871" s="21"/>
      <c r="U871" s="23"/>
      <c r="V871" s="23"/>
      <c r="W871" s="24"/>
      <c r="X871" s="24"/>
      <c r="Y871" s="24"/>
      <c r="Z871" s="27"/>
      <c r="AA871" s="18"/>
    </row>
    <row r="872" spans="1:27" ht="15">
      <c r="A872" s="14">
        <v>666220</v>
      </c>
      <c r="B872" s="12">
        <f t="shared" si="266"/>
        <v>-666.22</v>
      </c>
      <c r="C872" s="12">
        <f t="shared" si="267"/>
        <v>1.7300000000000182</v>
      </c>
      <c r="D872" s="16">
        <v>1.7835000000000001</v>
      </c>
      <c r="G872" s="23"/>
      <c r="H872" s="23"/>
      <c r="I872" s="24"/>
      <c r="J872" s="24"/>
      <c r="K872" s="24"/>
      <c r="L872" s="27"/>
      <c r="M872" s="18"/>
      <c r="N872" s="21"/>
      <c r="U872" s="23"/>
      <c r="V872" s="23"/>
      <c r="W872" s="24"/>
      <c r="X872" s="24"/>
      <c r="Y872" s="24"/>
      <c r="Z872" s="27"/>
      <c r="AA872" s="18"/>
    </row>
    <row r="873" spans="1:27" ht="15">
      <c r="A873" s="14">
        <v>664560</v>
      </c>
      <c r="B873" s="12">
        <f t="shared" si="266"/>
        <v>-664.56</v>
      </c>
      <c r="C873" s="12">
        <f t="shared" si="267"/>
        <v>1.6600000000000819</v>
      </c>
      <c r="D873" s="16">
        <v>1.6189</v>
      </c>
      <c r="G873" s="23"/>
      <c r="H873" s="23"/>
      <c r="I873" s="24"/>
      <c r="J873" s="24"/>
      <c r="K873" s="24"/>
      <c r="L873" s="27"/>
      <c r="M873" s="18"/>
      <c r="N873" s="21"/>
      <c r="U873" s="23"/>
      <c r="V873" s="23"/>
      <c r="W873" s="24"/>
      <c r="X873" s="24"/>
      <c r="Y873" s="24"/>
      <c r="Z873" s="27"/>
      <c r="AA873" s="18"/>
    </row>
    <row r="874" spans="1:27" ht="15">
      <c r="A874" s="14">
        <v>662830</v>
      </c>
      <c r="B874" s="12">
        <f t="shared" si="266"/>
        <v>-662.83</v>
      </c>
      <c r="C874" s="12">
        <f t="shared" si="267"/>
        <v>1.7299999999999045</v>
      </c>
      <c r="D874" s="16">
        <v>1.7052</v>
      </c>
      <c r="G874" s="23"/>
      <c r="H874" s="23"/>
      <c r="I874" s="24"/>
      <c r="J874" s="24"/>
      <c r="K874" s="24"/>
      <c r="L874" s="27"/>
      <c r="M874" s="18"/>
      <c r="N874" s="21"/>
      <c r="U874" s="23"/>
      <c r="V874" s="23"/>
      <c r="W874" s="24"/>
      <c r="X874" s="24"/>
      <c r="Y874" s="24"/>
      <c r="Z874" s="27"/>
      <c r="AA874" s="18"/>
    </row>
    <row r="875" spans="1:27" ht="15">
      <c r="A875" s="14">
        <v>661100</v>
      </c>
      <c r="B875" s="12">
        <f t="shared" si="266"/>
        <v>-661.1</v>
      </c>
      <c r="C875" s="12">
        <f t="shared" si="267"/>
        <v>1.7300000000000182</v>
      </c>
      <c r="D875" s="16">
        <v>1.7755000000000001</v>
      </c>
      <c r="G875" s="23"/>
      <c r="H875" s="23"/>
      <c r="I875" s="24"/>
      <c r="J875" s="24"/>
      <c r="K875" s="24"/>
      <c r="L875" s="27"/>
      <c r="M875" s="18"/>
      <c r="N875" s="21"/>
      <c r="U875" s="23"/>
      <c r="V875" s="23"/>
      <c r="W875" s="24"/>
      <c r="X875" s="24"/>
      <c r="Y875" s="24"/>
      <c r="Z875" s="27"/>
      <c r="AA875" s="18"/>
    </row>
    <row r="876" spans="1:27" ht="15">
      <c r="A876" s="14">
        <v>659450</v>
      </c>
      <c r="B876" s="12">
        <f t="shared" si="266"/>
        <v>-659.45</v>
      </c>
      <c r="C876" s="12">
        <f t="shared" si="267"/>
        <v>1.6499999999999773</v>
      </c>
      <c r="D876" s="16">
        <v>1.8241000000000001</v>
      </c>
      <c r="G876" s="23"/>
      <c r="H876" s="23"/>
      <c r="I876" s="24"/>
      <c r="J876" s="24"/>
      <c r="K876" s="24"/>
      <c r="L876" s="27"/>
      <c r="M876" s="18"/>
      <c r="N876" s="21"/>
      <c r="U876" s="23"/>
      <c r="V876" s="23"/>
      <c r="W876" s="24"/>
      <c r="X876" s="24"/>
      <c r="Y876" s="24"/>
      <c r="Z876" s="27"/>
      <c r="AA876" s="18"/>
    </row>
    <row r="877" spans="1:27" ht="15">
      <c r="A877" s="14">
        <v>657720</v>
      </c>
      <c r="B877" s="12">
        <f t="shared" si="266"/>
        <v>-657.72</v>
      </c>
      <c r="C877" s="12">
        <f t="shared" si="267"/>
        <v>1.7300000000000182</v>
      </c>
      <c r="D877" s="16">
        <v>1.8009999999999999</v>
      </c>
      <c r="G877" s="23"/>
      <c r="H877" s="23"/>
      <c r="I877" s="24"/>
      <c r="J877" s="24"/>
      <c r="K877" s="24"/>
      <c r="L877" s="27"/>
      <c r="M877" s="18"/>
      <c r="N877" s="21"/>
      <c r="U877" s="23"/>
      <c r="V877" s="23"/>
      <c r="W877" s="24"/>
      <c r="X877" s="24"/>
      <c r="Y877" s="24"/>
      <c r="Z877" s="27"/>
      <c r="AA877" s="18"/>
    </row>
    <row r="878" spans="1:27" ht="15">
      <c r="A878" s="14">
        <v>655990</v>
      </c>
      <c r="B878" s="12">
        <f t="shared" si="266"/>
        <v>-655.99</v>
      </c>
      <c r="C878" s="12">
        <f t="shared" si="267"/>
        <v>1.7300000000000182</v>
      </c>
      <c r="D878" s="16">
        <v>1.7967</v>
      </c>
      <c r="G878" s="23"/>
      <c r="H878" s="23"/>
      <c r="I878" s="24"/>
      <c r="J878" s="24"/>
      <c r="K878" s="24"/>
      <c r="L878" s="27"/>
      <c r="M878" s="18"/>
      <c r="N878" s="21"/>
      <c r="U878" s="23"/>
      <c r="V878" s="23"/>
      <c r="W878" s="24"/>
      <c r="X878" s="24"/>
      <c r="Y878" s="24"/>
      <c r="Z878" s="27"/>
      <c r="AA878" s="18"/>
    </row>
    <row r="879" spans="1:27" ht="15">
      <c r="A879" s="14">
        <v>654330</v>
      </c>
      <c r="B879" s="12">
        <f t="shared" si="266"/>
        <v>-654.33000000000004</v>
      </c>
      <c r="C879" s="12">
        <f t="shared" si="267"/>
        <v>1.6599999999999682</v>
      </c>
      <c r="D879" s="16">
        <v>1.6840999999999999</v>
      </c>
      <c r="G879" s="23"/>
      <c r="H879" s="23"/>
      <c r="I879" s="24"/>
      <c r="J879" s="24"/>
      <c r="K879" s="24"/>
      <c r="L879" s="27"/>
      <c r="M879" s="18"/>
      <c r="N879" s="21"/>
      <c r="U879" s="23"/>
      <c r="V879" s="23"/>
      <c r="W879" s="24"/>
      <c r="X879" s="24"/>
      <c r="Y879" s="24"/>
      <c r="Z879" s="27"/>
      <c r="AA879" s="18"/>
    </row>
    <row r="880" spans="1:27" ht="15">
      <c r="A880" s="14">
        <v>652600</v>
      </c>
      <c r="B880" s="12">
        <f t="shared" si="266"/>
        <v>-652.6</v>
      </c>
      <c r="C880" s="12">
        <f t="shared" si="267"/>
        <v>1.7300000000000182</v>
      </c>
      <c r="D880" s="16">
        <v>1.4695</v>
      </c>
      <c r="G880" s="23"/>
      <c r="H880" s="23"/>
      <c r="I880" s="24"/>
      <c r="J880" s="24"/>
      <c r="K880" s="24"/>
      <c r="L880" s="27"/>
      <c r="M880" s="18"/>
      <c r="N880" s="21"/>
      <c r="U880" s="23"/>
      <c r="V880" s="23"/>
      <c r="W880" s="24"/>
      <c r="X880" s="24"/>
      <c r="Y880" s="24"/>
      <c r="Z880" s="27"/>
      <c r="AA880" s="18"/>
    </row>
    <row r="881" spans="1:27" ht="15">
      <c r="A881" s="14">
        <v>650950</v>
      </c>
      <c r="B881" s="12">
        <f t="shared" si="266"/>
        <v>-650.95000000000005</v>
      </c>
      <c r="C881" s="12">
        <f t="shared" si="267"/>
        <v>1.6499999999999773</v>
      </c>
      <c r="D881" s="16">
        <v>1.7083999999999999</v>
      </c>
      <c r="G881" s="23"/>
      <c r="H881" s="23"/>
      <c r="I881" s="24"/>
      <c r="J881" s="24"/>
      <c r="K881" s="24"/>
      <c r="L881" s="27"/>
      <c r="M881" s="18"/>
      <c r="N881" s="21"/>
      <c r="U881" s="23"/>
      <c r="V881" s="23"/>
      <c r="W881" s="24"/>
      <c r="X881" s="24"/>
      <c r="Y881" s="24"/>
      <c r="Z881" s="27"/>
      <c r="AA881" s="18"/>
    </row>
    <row r="882" spans="1:27" ht="15">
      <c r="A882" s="14">
        <v>649220</v>
      </c>
      <c r="B882" s="12">
        <f t="shared" si="266"/>
        <v>-649.22</v>
      </c>
      <c r="C882" s="12">
        <f t="shared" si="267"/>
        <v>1.7300000000000182</v>
      </c>
      <c r="D882" s="16">
        <v>1.4765999999999999</v>
      </c>
      <c r="G882" s="23"/>
      <c r="H882" s="23"/>
      <c r="I882" s="24"/>
      <c r="J882" s="24"/>
      <c r="K882" s="24"/>
      <c r="L882" s="27"/>
      <c r="M882" s="18"/>
      <c r="N882" s="21"/>
      <c r="U882" s="23"/>
      <c r="V882" s="23"/>
      <c r="W882" s="24"/>
      <c r="X882" s="24"/>
      <c r="Y882" s="24"/>
      <c r="Z882" s="27"/>
      <c r="AA882" s="18"/>
    </row>
    <row r="883" spans="1:27" ht="15">
      <c r="A883" s="14">
        <v>647490</v>
      </c>
      <c r="B883" s="12">
        <f t="shared" si="266"/>
        <v>-647.49</v>
      </c>
      <c r="C883" s="12">
        <f t="shared" si="267"/>
        <v>1.7300000000000182</v>
      </c>
      <c r="D883" s="16">
        <v>1.6881999999999999</v>
      </c>
      <c r="G883" s="23"/>
      <c r="H883" s="23"/>
      <c r="I883" s="24"/>
      <c r="J883" s="24"/>
      <c r="K883" s="24"/>
      <c r="L883" s="27"/>
      <c r="M883" s="18"/>
      <c r="N883" s="21"/>
      <c r="U883" s="23"/>
      <c r="V883" s="23"/>
      <c r="W883" s="24"/>
      <c r="X883" s="24"/>
      <c r="Y883" s="24"/>
      <c r="Z883" s="27"/>
      <c r="AA883" s="18"/>
    </row>
    <row r="884" spans="1:27" ht="15">
      <c r="A884" s="14">
        <v>645830</v>
      </c>
      <c r="B884" s="12">
        <f t="shared" si="266"/>
        <v>-645.83000000000004</v>
      </c>
      <c r="C884" s="12">
        <f t="shared" si="267"/>
        <v>1.6599999999999682</v>
      </c>
      <c r="D884" s="16">
        <v>1.7889999999999999</v>
      </c>
      <c r="G884" s="23"/>
      <c r="H884" s="23"/>
      <c r="I884" s="24"/>
      <c r="J884" s="24"/>
      <c r="K884" s="24"/>
      <c r="L884" s="27"/>
      <c r="M884" s="18"/>
      <c r="N884" s="21"/>
      <c r="U884" s="23"/>
      <c r="V884" s="23"/>
      <c r="W884" s="24"/>
      <c r="X884" s="24"/>
      <c r="Y884" s="24"/>
      <c r="Z884" s="27"/>
      <c r="AA884" s="18"/>
    </row>
    <row r="885" spans="1:27" ht="15">
      <c r="A885" s="14">
        <v>644100</v>
      </c>
      <c r="B885" s="12">
        <f t="shared" si="266"/>
        <v>-644.1</v>
      </c>
      <c r="C885" s="12">
        <f t="shared" si="267"/>
        <v>1.7300000000000182</v>
      </c>
      <c r="D885" s="16">
        <v>1.7084999999999999</v>
      </c>
      <c r="G885" s="23"/>
      <c r="H885" s="23"/>
      <c r="I885" s="24"/>
      <c r="J885" s="24"/>
      <c r="K885" s="24"/>
      <c r="L885" s="27"/>
      <c r="M885" s="18"/>
      <c r="N885" s="21"/>
      <c r="U885" s="23"/>
      <c r="V885" s="23"/>
      <c r="W885" s="24"/>
      <c r="X885" s="24"/>
      <c r="Y885" s="24"/>
      <c r="Z885" s="27"/>
      <c r="AA885" s="18"/>
    </row>
    <row r="886" spans="1:27" ht="15">
      <c r="A886" s="14">
        <v>642050</v>
      </c>
      <c r="B886" s="12">
        <f t="shared" si="266"/>
        <v>-642.04999999999995</v>
      </c>
      <c r="C886" s="12">
        <f t="shared" si="267"/>
        <v>2.0500000000000682</v>
      </c>
      <c r="D886" s="16">
        <v>1.4589000000000001</v>
      </c>
      <c r="G886" s="23"/>
      <c r="H886" s="23"/>
      <c r="I886" s="24"/>
      <c r="J886" s="24"/>
      <c r="K886" s="24"/>
      <c r="L886" s="27"/>
      <c r="M886" s="18"/>
      <c r="N886" s="21"/>
      <c r="U886" s="23"/>
      <c r="V886" s="23"/>
      <c r="W886" s="24"/>
      <c r="X886" s="24"/>
      <c r="Y886" s="24"/>
      <c r="Z886" s="27"/>
      <c r="AA886" s="18"/>
    </row>
    <row r="887" spans="1:27" ht="15">
      <c r="A887" s="14">
        <v>640420</v>
      </c>
      <c r="B887" s="12">
        <f t="shared" si="266"/>
        <v>-640.41999999999996</v>
      </c>
      <c r="C887" s="12">
        <f t="shared" si="267"/>
        <v>1.6299999999999955</v>
      </c>
      <c r="D887" s="16">
        <v>1.4933000000000001</v>
      </c>
      <c r="G887" s="23"/>
      <c r="H887" s="23"/>
      <c r="I887" s="24"/>
      <c r="J887" s="24"/>
      <c r="K887" s="24"/>
      <c r="L887" s="27"/>
      <c r="M887" s="18"/>
      <c r="N887" s="21"/>
      <c r="U887" s="23"/>
      <c r="V887" s="23"/>
      <c r="W887" s="24"/>
      <c r="X887" s="24"/>
      <c r="Y887" s="24"/>
      <c r="Z887" s="27"/>
      <c r="AA887" s="18"/>
    </row>
    <row r="888" spans="1:27" ht="15">
      <c r="A888" s="14">
        <v>638840</v>
      </c>
      <c r="B888" s="12">
        <f t="shared" si="266"/>
        <v>-638.84</v>
      </c>
      <c r="C888" s="12">
        <f t="shared" si="267"/>
        <v>1.5799999999999272</v>
      </c>
      <c r="D888" s="16">
        <v>1.6347</v>
      </c>
      <c r="G888" s="23"/>
      <c r="H888" s="23"/>
      <c r="I888" s="24"/>
      <c r="J888" s="24"/>
      <c r="K888" s="24"/>
      <c r="L888" s="27"/>
      <c r="M888" s="18"/>
      <c r="N888" s="21"/>
      <c r="U888" s="23"/>
      <c r="V888" s="23"/>
      <c r="W888" s="24"/>
      <c r="X888" s="24"/>
      <c r="Y888" s="24"/>
      <c r="Z888" s="27"/>
      <c r="AA888" s="18"/>
    </row>
    <row r="889" spans="1:27" ht="15">
      <c r="A889" s="14">
        <v>637670</v>
      </c>
      <c r="B889" s="12">
        <f t="shared" si="266"/>
        <v>-637.66999999999996</v>
      </c>
      <c r="C889" s="12">
        <f t="shared" si="267"/>
        <v>1.1700000000000728</v>
      </c>
      <c r="D889" s="16">
        <v>1.8148</v>
      </c>
      <c r="G889" s="23"/>
      <c r="H889" s="23"/>
      <c r="I889" s="24"/>
      <c r="J889" s="24"/>
      <c r="K889" s="24"/>
      <c r="L889" s="27"/>
      <c r="M889" s="18"/>
      <c r="N889" s="21"/>
      <c r="U889" s="23"/>
      <c r="V889" s="23"/>
      <c r="W889" s="24"/>
      <c r="X889" s="24"/>
      <c r="Y889" s="24"/>
      <c r="Z889" s="27"/>
      <c r="AA889" s="18"/>
    </row>
    <row r="890" spans="1:27" ht="15">
      <c r="A890" s="14">
        <v>636330</v>
      </c>
      <c r="B890" s="12">
        <f t="shared" si="266"/>
        <v>-636.33000000000004</v>
      </c>
      <c r="C890" s="12">
        <f t="shared" si="267"/>
        <v>1.3399999999999181</v>
      </c>
      <c r="D890" s="16">
        <v>1.8046</v>
      </c>
      <c r="G890" s="23"/>
      <c r="H890" s="23"/>
      <c r="I890" s="24"/>
      <c r="J890" s="24"/>
      <c r="K890" s="24"/>
      <c r="L890" s="27"/>
      <c r="M890" s="18"/>
      <c r="N890" s="21"/>
      <c r="U890" s="23"/>
      <c r="V890" s="23"/>
      <c r="W890" s="24"/>
      <c r="X890" s="24"/>
      <c r="Y890" s="24"/>
      <c r="Z890" s="27"/>
      <c r="AA890" s="18"/>
    </row>
    <row r="891" spans="1:27" ht="15">
      <c r="A891" s="14">
        <v>634980</v>
      </c>
      <c r="B891" s="12">
        <f t="shared" si="266"/>
        <v>-634.98</v>
      </c>
      <c r="C891" s="12">
        <f t="shared" si="267"/>
        <v>1.3500000000000227</v>
      </c>
      <c r="D891" s="16">
        <v>1.4591000000000001</v>
      </c>
      <c r="G891" s="23"/>
      <c r="H891" s="23"/>
      <c r="I891" s="24"/>
      <c r="J891" s="24"/>
      <c r="K891" s="24"/>
      <c r="L891" s="27"/>
      <c r="M891" s="18"/>
      <c r="N891" s="21"/>
      <c r="U891" s="23"/>
      <c r="V891" s="23"/>
      <c r="W891" s="24"/>
      <c r="X891" s="24"/>
      <c r="Y891" s="24"/>
      <c r="Z891" s="27"/>
      <c r="AA891" s="18"/>
    </row>
    <row r="892" spans="1:27" ht="15">
      <c r="A892" s="14">
        <v>633580</v>
      </c>
      <c r="B892" s="12">
        <f t="shared" si="266"/>
        <v>-633.58000000000004</v>
      </c>
      <c r="C892" s="12">
        <f t="shared" si="267"/>
        <v>1.3999999999999773</v>
      </c>
      <c r="D892" s="16">
        <v>1.4897</v>
      </c>
      <c r="G892" s="23"/>
      <c r="H892" s="23"/>
      <c r="I892" s="24"/>
      <c r="J892" s="24"/>
      <c r="K892" s="24"/>
      <c r="L892" s="27"/>
      <c r="M892" s="18"/>
      <c r="N892" s="21"/>
      <c r="U892" s="23"/>
      <c r="V892" s="23"/>
      <c r="W892" s="24"/>
      <c r="X892" s="24"/>
      <c r="Y892" s="24"/>
      <c r="Z892" s="27"/>
      <c r="AA892" s="18"/>
    </row>
    <row r="893" spans="1:27" ht="15">
      <c r="A893" s="14">
        <v>632240</v>
      </c>
      <c r="B893" s="12">
        <f t="shared" si="266"/>
        <v>-632.24</v>
      </c>
      <c r="C893" s="12">
        <f t="shared" si="267"/>
        <v>1.3400000000000318</v>
      </c>
      <c r="D893" s="16">
        <v>1.3597999999999999</v>
      </c>
      <c r="G893" s="23"/>
      <c r="H893" s="23"/>
      <c r="I893" s="24"/>
      <c r="J893" s="24"/>
      <c r="K893" s="24"/>
      <c r="L893" s="27"/>
      <c r="M893" s="18"/>
      <c r="N893" s="21"/>
      <c r="U893" s="23"/>
      <c r="V893" s="23"/>
      <c r="W893" s="24"/>
      <c r="X893" s="24"/>
      <c r="Y893" s="24"/>
      <c r="Z893" s="27"/>
      <c r="AA893" s="18"/>
    </row>
    <row r="894" spans="1:27" ht="15">
      <c r="A894" s="14">
        <v>630900</v>
      </c>
      <c r="B894" s="12">
        <f t="shared" si="266"/>
        <v>-630.9</v>
      </c>
      <c r="C894" s="12">
        <f t="shared" si="267"/>
        <v>1.3400000000000318</v>
      </c>
      <c r="D894" s="16">
        <v>1.3293999999999999</v>
      </c>
      <c r="G894" s="23"/>
      <c r="H894" s="23"/>
      <c r="I894" s="24"/>
      <c r="J894" s="24"/>
      <c r="K894" s="24"/>
      <c r="L894" s="27"/>
      <c r="M894" s="18"/>
      <c r="N894" s="21"/>
      <c r="U894" s="23"/>
      <c r="V894" s="23"/>
      <c r="W894" s="24"/>
      <c r="X894" s="24"/>
      <c r="Y894" s="24"/>
      <c r="Z894" s="27"/>
      <c r="AA894" s="18"/>
    </row>
    <row r="895" spans="1:27" ht="15">
      <c r="A895" s="14">
        <v>629550</v>
      </c>
      <c r="B895" s="12">
        <f t="shared" si="266"/>
        <v>-629.54999999999995</v>
      </c>
      <c r="C895" s="12">
        <f t="shared" si="267"/>
        <v>1.3500000000000227</v>
      </c>
      <c r="D895" s="16">
        <v>1.1879999999999999</v>
      </c>
      <c r="G895" s="23"/>
      <c r="H895" s="23"/>
      <c r="I895" s="24"/>
      <c r="J895" s="24"/>
      <c r="K895" s="24"/>
      <c r="L895" s="27"/>
      <c r="M895" s="18"/>
      <c r="N895" s="21"/>
      <c r="U895" s="23"/>
      <c r="V895" s="23"/>
      <c r="W895" s="24"/>
      <c r="X895" s="24"/>
      <c r="Y895" s="24"/>
      <c r="Z895" s="27"/>
      <c r="AA895" s="18"/>
    </row>
    <row r="896" spans="1:27" ht="15">
      <c r="A896" s="14">
        <v>628150</v>
      </c>
      <c r="B896" s="12">
        <f t="shared" si="266"/>
        <v>-628.15</v>
      </c>
      <c r="C896" s="12">
        <f t="shared" si="267"/>
        <v>1.3999999999999773</v>
      </c>
      <c r="D896" s="16">
        <v>1.0793999999999999</v>
      </c>
      <c r="G896" s="23"/>
      <c r="H896" s="23"/>
      <c r="I896" s="24"/>
      <c r="J896" s="24"/>
      <c r="K896" s="24"/>
      <c r="L896" s="27"/>
      <c r="M896" s="18"/>
      <c r="N896" s="21"/>
      <c r="U896" s="23"/>
      <c r="V896" s="23"/>
      <c r="W896" s="24"/>
      <c r="X896" s="24"/>
      <c r="Y896" s="24"/>
      <c r="Z896" s="27"/>
      <c r="AA896" s="18"/>
    </row>
    <row r="897" spans="1:27" ht="15">
      <c r="A897" s="14">
        <v>626800</v>
      </c>
      <c r="B897" s="12">
        <f t="shared" si="266"/>
        <v>-626.79999999999995</v>
      </c>
      <c r="C897" s="12">
        <f t="shared" si="267"/>
        <v>1.3500000000000227</v>
      </c>
      <c r="D897" s="16">
        <v>1.0641</v>
      </c>
      <c r="G897" s="23"/>
      <c r="H897" s="23"/>
      <c r="I897" s="24"/>
      <c r="J897" s="24"/>
      <c r="K897" s="24"/>
      <c r="L897" s="27"/>
      <c r="M897" s="18"/>
      <c r="N897" s="21"/>
      <c r="U897" s="23"/>
      <c r="V897" s="23"/>
      <c r="W897" s="24"/>
      <c r="X897" s="24"/>
      <c r="Y897" s="24"/>
      <c r="Z897" s="27"/>
      <c r="AA897" s="18"/>
    </row>
    <row r="898" spans="1:27" ht="15">
      <c r="A898" s="14">
        <v>625460</v>
      </c>
      <c r="B898" s="12">
        <f t="shared" si="266"/>
        <v>-625.46</v>
      </c>
      <c r="C898" s="12">
        <f t="shared" si="267"/>
        <v>1.3399999999999181</v>
      </c>
      <c r="D898" s="16">
        <v>0.99585000000000001</v>
      </c>
      <c r="G898" s="23"/>
      <c r="H898" s="23"/>
      <c r="I898" s="24"/>
      <c r="J898" s="24"/>
      <c r="K898" s="24"/>
      <c r="L898" s="27"/>
      <c r="M898" s="18"/>
      <c r="N898" s="21"/>
      <c r="U898" s="23"/>
      <c r="V898" s="23"/>
      <c r="W898" s="24"/>
      <c r="X898" s="24"/>
      <c r="Y898" s="24"/>
      <c r="Z898" s="27"/>
      <c r="AA898" s="18"/>
    </row>
    <row r="899" spans="1:27" ht="15">
      <c r="A899" s="14">
        <v>624120</v>
      </c>
      <c r="B899" s="12">
        <f t="shared" ref="B899:B962" si="268">-A899/1000</f>
        <v>-624.12</v>
      </c>
      <c r="C899" s="12">
        <f t="shared" si="267"/>
        <v>1.3400000000000318</v>
      </c>
      <c r="D899" s="16">
        <v>0.82635000000000003</v>
      </c>
      <c r="G899" s="23"/>
      <c r="H899" s="23"/>
      <c r="I899" s="24"/>
      <c r="J899" s="24"/>
      <c r="K899" s="24"/>
      <c r="L899" s="27"/>
      <c r="M899" s="18"/>
      <c r="N899" s="21"/>
      <c r="U899" s="23"/>
      <c r="V899" s="23"/>
      <c r="W899" s="24"/>
      <c r="X899" s="24"/>
      <c r="Y899" s="24"/>
      <c r="Z899" s="27"/>
      <c r="AA899" s="18"/>
    </row>
    <row r="900" spans="1:27" ht="15">
      <c r="A900" s="14">
        <v>622770</v>
      </c>
      <c r="B900" s="12">
        <f t="shared" si="268"/>
        <v>-622.77</v>
      </c>
      <c r="C900" s="12">
        <f t="shared" ref="C900:C963" si="269">B900-B899</f>
        <v>1.3500000000000227</v>
      </c>
      <c r="D900" s="16">
        <v>0.96962999999999999</v>
      </c>
      <c r="G900" s="23"/>
      <c r="H900" s="23"/>
      <c r="I900" s="24"/>
      <c r="J900" s="24"/>
      <c r="K900" s="24"/>
      <c r="L900" s="27"/>
      <c r="M900" s="18"/>
      <c r="N900" s="21"/>
      <c r="U900" s="23"/>
      <c r="V900" s="23"/>
      <c r="W900" s="24"/>
      <c r="X900" s="24"/>
      <c r="Y900" s="24"/>
      <c r="Z900" s="27"/>
      <c r="AA900" s="18"/>
    </row>
    <row r="901" spans="1:27" ht="15">
      <c r="A901" s="14">
        <v>621370</v>
      </c>
      <c r="B901" s="12">
        <f t="shared" si="268"/>
        <v>-621.37</v>
      </c>
      <c r="C901" s="12">
        <f t="shared" si="269"/>
        <v>1.3999999999999773</v>
      </c>
      <c r="D901" s="16">
        <v>0.93864000000000003</v>
      </c>
      <c r="G901" s="23"/>
      <c r="H901" s="23"/>
      <c r="I901" s="24"/>
      <c r="J901" s="24"/>
      <c r="K901" s="24"/>
      <c r="L901" s="27"/>
      <c r="M901" s="18"/>
      <c r="N901" s="21"/>
      <c r="U901" s="23"/>
      <c r="V901" s="23"/>
      <c r="W901" s="24"/>
      <c r="X901" s="24"/>
      <c r="Y901" s="24"/>
      <c r="Z901" s="27"/>
      <c r="AA901" s="18"/>
    </row>
    <row r="902" spans="1:27" ht="15">
      <c r="A902" s="14">
        <v>620030</v>
      </c>
      <c r="B902" s="12">
        <f t="shared" si="268"/>
        <v>-620.03</v>
      </c>
      <c r="C902" s="12">
        <f t="shared" si="269"/>
        <v>1.3400000000000318</v>
      </c>
      <c r="D902" s="16">
        <v>0.90827999999999998</v>
      </c>
      <c r="G902" s="23"/>
      <c r="H902" s="23"/>
      <c r="I902" s="24"/>
      <c r="J902" s="24"/>
      <c r="K902" s="24"/>
      <c r="L902" s="27"/>
      <c r="M902" s="18"/>
      <c r="N902" s="21"/>
      <c r="U902" s="23"/>
      <c r="V902" s="23"/>
      <c r="W902" s="24"/>
      <c r="X902" s="24"/>
      <c r="Y902" s="24"/>
      <c r="Z902" s="27"/>
      <c r="AA902" s="18"/>
    </row>
    <row r="903" spans="1:27" ht="15">
      <c r="A903" s="14">
        <v>618680</v>
      </c>
      <c r="B903" s="12">
        <f t="shared" si="268"/>
        <v>-618.67999999999995</v>
      </c>
      <c r="C903" s="12">
        <f t="shared" si="269"/>
        <v>1.3500000000000227</v>
      </c>
      <c r="D903" s="16">
        <v>0.98565000000000003</v>
      </c>
      <c r="G903" s="23"/>
      <c r="H903" s="23"/>
      <c r="I903" s="24"/>
      <c r="J903" s="24"/>
      <c r="K903" s="24"/>
      <c r="L903" s="27"/>
      <c r="M903" s="18"/>
      <c r="N903" s="21"/>
      <c r="U903" s="23"/>
      <c r="V903" s="23"/>
      <c r="W903" s="24"/>
      <c r="X903" s="24"/>
      <c r="Y903" s="24"/>
      <c r="Z903" s="27"/>
      <c r="AA903" s="18"/>
    </row>
    <row r="904" spans="1:27" ht="15">
      <c r="A904" s="14">
        <v>617340</v>
      </c>
      <c r="B904" s="12">
        <f t="shared" si="268"/>
        <v>-617.34</v>
      </c>
      <c r="C904" s="12">
        <f t="shared" si="269"/>
        <v>1.3399999999999181</v>
      </c>
      <c r="D904" s="16">
        <v>1.0042</v>
      </c>
      <c r="G904" s="23"/>
      <c r="H904" s="23"/>
      <c r="I904" s="24"/>
      <c r="J904" s="24"/>
      <c r="K904" s="24"/>
      <c r="L904" s="27"/>
      <c r="M904" s="18"/>
      <c r="N904" s="21"/>
      <c r="U904" s="23"/>
      <c r="V904" s="23"/>
      <c r="W904" s="24"/>
      <c r="X904" s="24"/>
      <c r="Y904" s="24"/>
      <c r="Z904" s="27"/>
      <c r="AA904" s="18"/>
    </row>
    <row r="905" spans="1:27" ht="15">
      <c r="A905" s="14">
        <v>615940</v>
      </c>
      <c r="B905" s="12">
        <f t="shared" si="268"/>
        <v>-615.94000000000005</v>
      </c>
      <c r="C905" s="12">
        <f t="shared" si="269"/>
        <v>1.3999999999999773</v>
      </c>
      <c r="D905" s="16">
        <v>1.0750999999999999</v>
      </c>
      <c r="G905" s="23"/>
      <c r="H905" s="23"/>
      <c r="I905" s="24"/>
      <c r="J905" s="24"/>
      <c r="K905" s="24"/>
      <c r="L905" s="27"/>
      <c r="M905" s="18"/>
      <c r="N905" s="21"/>
      <c r="U905" s="23"/>
      <c r="V905" s="23"/>
      <c r="W905" s="24"/>
      <c r="X905" s="24"/>
      <c r="Y905" s="24"/>
      <c r="Z905" s="27"/>
      <c r="AA905" s="18"/>
    </row>
    <row r="906" spans="1:27" ht="15">
      <c r="A906" s="14">
        <v>614590</v>
      </c>
      <c r="B906" s="12">
        <f t="shared" si="268"/>
        <v>-614.59</v>
      </c>
      <c r="C906" s="12">
        <f t="shared" si="269"/>
        <v>1.3500000000000227</v>
      </c>
      <c r="D906" s="16">
        <v>1.0741000000000001</v>
      </c>
      <c r="G906" s="23"/>
      <c r="H906" s="23"/>
      <c r="I906" s="24"/>
      <c r="J906" s="24"/>
      <c r="K906" s="24"/>
      <c r="L906" s="27"/>
      <c r="M906" s="18"/>
      <c r="N906" s="21"/>
      <c r="U906" s="23"/>
      <c r="V906" s="23"/>
      <c r="W906" s="24"/>
      <c r="X906" s="24"/>
      <c r="Y906" s="24"/>
      <c r="Z906" s="27"/>
      <c r="AA906" s="18"/>
    </row>
    <row r="907" spans="1:27" ht="15">
      <c r="A907" s="14">
        <v>613250</v>
      </c>
      <c r="B907" s="12">
        <f t="shared" si="268"/>
        <v>-613.25</v>
      </c>
      <c r="C907" s="12">
        <f t="shared" si="269"/>
        <v>1.3400000000000318</v>
      </c>
      <c r="D907" s="16">
        <v>1.1492</v>
      </c>
      <c r="G907" s="23"/>
      <c r="H907" s="23"/>
      <c r="I907" s="24"/>
      <c r="J907" s="24"/>
      <c r="K907" s="24"/>
      <c r="L907" s="27"/>
      <c r="M907" s="18"/>
      <c r="N907" s="21"/>
      <c r="U907" s="23"/>
      <c r="V907" s="23"/>
      <c r="W907" s="24"/>
      <c r="X907" s="24"/>
      <c r="Y907" s="24"/>
      <c r="Z907" s="27"/>
      <c r="AA907" s="18"/>
    </row>
    <row r="908" spans="1:27" ht="15">
      <c r="A908" s="14">
        <v>611910</v>
      </c>
      <c r="B908" s="12">
        <f t="shared" si="268"/>
        <v>-611.91</v>
      </c>
      <c r="C908" s="12">
        <f t="shared" si="269"/>
        <v>1.3400000000000318</v>
      </c>
      <c r="D908" s="16">
        <v>0.87668999999999997</v>
      </c>
      <c r="G908" s="23"/>
      <c r="H908" s="23"/>
      <c r="I908" s="24"/>
      <c r="J908" s="24"/>
      <c r="K908" s="24"/>
      <c r="L908" s="27"/>
      <c r="M908" s="18"/>
      <c r="N908" s="21"/>
      <c r="U908" s="23"/>
      <c r="V908" s="23"/>
      <c r="W908" s="24"/>
      <c r="X908" s="24"/>
      <c r="Y908" s="24"/>
      <c r="Z908" s="27"/>
      <c r="AA908" s="18"/>
    </row>
    <row r="909" spans="1:27" ht="15">
      <c r="A909" s="14">
        <v>610560</v>
      </c>
      <c r="B909" s="12">
        <f t="shared" si="268"/>
        <v>-610.55999999999995</v>
      </c>
      <c r="C909" s="12">
        <f t="shared" si="269"/>
        <v>1.3500000000000227</v>
      </c>
      <c r="D909" s="16">
        <v>0.83304999999999996</v>
      </c>
      <c r="G909" s="23"/>
      <c r="H909" s="23"/>
      <c r="I909" s="24"/>
      <c r="J909" s="24"/>
      <c r="K909" s="24"/>
      <c r="L909" s="27"/>
      <c r="M909" s="18"/>
      <c r="N909" s="21"/>
      <c r="U909" s="23"/>
      <c r="V909" s="23"/>
      <c r="W909" s="24"/>
      <c r="X909" s="24"/>
      <c r="Y909" s="24"/>
      <c r="Z909" s="27"/>
      <c r="AA909" s="18"/>
    </row>
    <row r="910" spans="1:27" ht="15">
      <c r="A910" s="14">
        <v>609160</v>
      </c>
      <c r="B910" s="12">
        <f t="shared" si="268"/>
        <v>-609.16</v>
      </c>
      <c r="C910" s="12">
        <f t="shared" si="269"/>
        <v>1.3999999999999773</v>
      </c>
      <c r="D910" s="16">
        <v>0.88519000000000003</v>
      </c>
      <c r="G910" s="23"/>
      <c r="H910" s="23"/>
      <c r="I910" s="24"/>
      <c r="J910" s="24"/>
      <c r="K910" s="24"/>
      <c r="L910" s="27"/>
      <c r="M910" s="18"/>
      <c r="N910" s="21"/>
      <c r="U910" s="23"/>
      <c r="V910" s="23"/>
      <c r="W910" s="24"/>
      <c r="X910" s="24"/>
      <c r="Y910" s="24"/>
      <c r="Z910" s="27"/>
      <c r="AA910" s="18"/>
    </row>
    <row r="911" spans="1:27" ht="15">
      <c r="A911" s="14">
        <v>607820</v>
      </c>
      <c r="B911" s="12">
        <f t="shared" si="268"/>
        <v>-607.82000000000005</v>
      </c>
      <c r="C911" s="12">
        <f t="shared" si="269"/>
        <v>1.3399999999999181</v>
      </c>
      <c r="D911" s="16">
        <v>0.77869999999999995</v>
      </c>
      <c r="G911" s="23"/>
      <c r="H911" s="23"/>
      <c r="I911" s="24"/>
      <c r="J911" s="24"/>
      <c r="K911" s="24"/>
      <c r="L911" s="27"/>
      <c r="M911" s="18"/>
      <c r="N911" s="21"/>
      <c r="U911" s="23"/>
      <c r="V911" s="23"/>
      <c r="W911" s="24"/>
      <c r="X911" s="24"/>
      <c r="Y911" s="24"/>
      <c r="Z911" s="27"/>
      <c r="AA911" s="18"/>
    </row>
    <row r="912" spans="1:27" ht="15">
      <c r="A912" s="14">
        <v>606470</v>
      </c>
      <c r="B912" s="12">
        <f t="shared" si="268"/>
        <v>-606.47</v>
      </c>
      <c r="C912" s="12">
        <f t="shared" si="269"/>
        <v>1.3500000000000227</v>
      </c>
      <c r="D912" s="16">
        <v>1.2214</v>
      </c>
      <c r="G912" s="23"/>
      <c r="H912" s="23"/>
      <c r="I912" s="24"/>
      <c r="J912" s="24"/>
      <c r="K912" s="24"/>
      <c r="L912" s="27"/>
      <c r="M912" s="18"/>
      <c r="N912" s="21"/>
      <c r="U912" s="23"/>
      <c r="V912" s="23"/>
      <c r="W912" s="24"/>
      <c r="X912" s="24"/>
      <c r="Y912" s="24"/>
      <c r="Z912" s="27"/>
      <c r="AA912" s="18"/>
    </row>
    <row r="913" spans="1:27" ht="15">
      <c r="A913" s="14">
        <v>605130</v>
      </c>
      <c r="B913" s="12">
        <f t="shared" si="268"/>
        <v>-605.13</v>
      </c>
      <c r="C913" s="12">
        <f t="shared" si="269"/>
        <v>1.3400000000000318</v>
      </c>
      <c r="D913" s="16">
        <v>0.91015999999999997</v>
      </c>
      <c r="G913" s="23"/>
      <c r="H913" s="23"/>
      <c r="I913" s="24"/>
      <c r="J913" s="24"/>
      <c r="K913" s="24"/>
      <c r="L913" s="27"/>
      <c r="M913" s="18"/>
      <c r="N913" s="21"/>
      <c r="U913" s="23"/>
      <c r="V913" s="23"/>
      <c r="W913" s="24"/>
      <c r="X913" s="24"/>
      <c r="Y913" s="24"/>
      <c r="Z913" s="27"/>
      <c r="AA913" s="18"/>
    </row>
    <row r="914" spans="1:27" ht="15">
      <c r="A914" s="14">
        <v>603720</v>
      </c>
      <c r="B914" s="12">
        <f t="shared" si="268"/>
        <v>-603.72</v>
      </c>
      <c r="C914" s="12">
        <f t="shared" si="269"/>
        <v>1.4099999999999682</v>
      </c>
      <c r="D914" s="16">
        <v>1.2361</v>
      </c>
      <c r="G914" s="23"/>
      <c r="H914" s="23"/>
      <c r="I914" s="24"/>
      <c r="J914" s="24"/>
      <c r="K914" s="24"/>
      <c r="L914" s="27"/>
      <c r="M914" s="18"/>
      <c r="N914" s="21"/>
      <c r="U914" s="23"/>
      <c r="V914" s="23"/>
      <c r="W914" s="24"/>
      <c r="X914" s="24"/>
      <c r="Y914" s="24"/>
      <c r="Z914" s="27"/>
      <c r="AA914" s="18"/>
    </row>
    <row r="915" spans="1:27" ht="15">
      <c r="A915" s="14">
        <v>602380</v>
      </c>
      <c r="B915" s="12">
        <f t="shared" si="268"/>
        <v>-602.38</v>
      </c>
      <c r="C915" s="12">
        <f t="shared" si="269"/>
        <v>1.3400000000000318</v>
      </c>
      <c r="D915" s="16">
        <v>1.5089999999999999</v>
      </c>
      <c r="G915" s="23"/>
      <c r="H915" s="23"/>
      <c r="I915" s="24"/>
      <c r="J915" s="24"/>
      <c r="K915" s="24"/>
      <c r="L915" s="27"/>
      <c r="M915" s="18"/>
      <c r="N915" s="21"/>
      <c r="U915" s="23"/>
      <c r="V915" s="23"/>
      <c r="W915" s="24"/>
      <c r="X915" s="24"/>
      <c r="Y915" s="24"/>
      <c r="Z915" s="27"/>
      <c r="AA915" s="18"/>
    </row>
    <row r="916" spans="1:27" ht="15">
      <c r="A916" s="14">
        <v>601040</v>
      </c>
      <c r="B916" s="12">
        <f t="shared" si="268"/>
        <v>-601.04</v>
      </c>
      <c r="C916" s="12">
        <f t="shared" si="269"/>
        <v>1.3400000000000318</v>
      </c>
      <c r="D916" s="16">
        <v>1.909</v>
      </c>
      <c r="G916" s="23"/>
      <c r="H916" s="23"/>
      <c r="I916" s="24"/>
      <c r="J916" s="24"/>
      <c r="K916" s="24"/>
      <c r="L916" s="27"/>
      <c r="M916" s="18"/>
      <c r="N916" s="21"/>
      <c r="U916" s="23"/>
      <c r="V916" s="23"/>
      <c r="W916" s="24"/>
      <c r="X916" s="24"/>
      <c r="Y916" s="24"/>
      <c r="Z916" s="27"/>
      <c r="AA916" s="18"/>
    </row>
    <row r="917" spans="1:27" ht="15">
      <c r="A917" s="14">
        <v>599690</v>
      </c>
      <c r="B917" s="12">
        <f t="shared" si="268"/>
        <v>-599.69000000000005</v>
      </c>
      <c r="C917" s="12">
        <f t="shared" si="269"/>
        <v>1.3499999999999091</v>
      </c>
      <c r="D917" s="16">
        <v>1.8745000000000001</v>
      </c>
      <c r="G917" s="23"/>
      <c r="H917" s="23"/>
      <c r="I917" s="24"/>
      <c r="J917" s="24"/>
      <c r="K917" s="24"/>
      <c r="L917" s="27"/>
      <c r="M917" s="18"/>
      <c r="N917" s="21"/>
      <c r="U917" s="23"/>
      <c r="V917" s="23"/>
      <c r="W917" s="24"/>
      <c r="X917" s="24"/>
      <c r="Y917" s="24"/>
      <c r="Z917" s="27"/>
      <c r="AA917" s="18"/>
    </row>
    <row r="918" spans="1:27" ht="15">
      <c r="A918" s="14">
        <v>598350</v>
      </c>
      <c r="B918" s="12">
        <f t="shared" si="268"/>
        <v>-598.35</v>
      </c>
      <c r="C918" s="12">
        <f t="shared" si="269"/>
        <v>1.3400000000000318</v>
      </c>
      <c r="D918" s="16">
        <v>1.675</v>
      </c>
      <c r="G918" s="23"/>
      <c r="H918" s="23"/>
      <c r="I918" s="24"/>
      <c r="J918" s="24"/>
      <c r="K918" s="24"/>
      <c r="L918" s="27"/>
      <c r="M918" s="18"/>
      <c r="N918" s="21"/>
      <c r="U918" s="23"/>
      <c r="V918" s="23"/>
      <c r="W918" s="24"/>
      <c r="X918" s="24"/>
      <c r="Y918" s="24"/>
      <c r="Z918" s="27"/>
      <c r="AA918" s="18"/>
    </row>
    <row r="919" spans="1:27" ht="15">
      <c r="A919" s="14">
        <v>596950</v>
      </c>
      <c r="B919" s="12">
        <f t="shared" si="268"/>
        <v>-596.95000000000005</v>
      </c>
      <c r="C919" s="12">
        <f t="shared" si="269"/>
        <v>1.3999999999999773</v>
      </c>
      <c r="D919" s="16">
        <v>1.5006999999999999</v>
      </c>
      <c r="G919" s="23"/>
      <c r="H919" s="23"/>
      <c r="I919" s="24"/>
      <c r="J919" s="24"/>
      <c r="K919" s="24"/>
      <c r="L919" s="27"/>
      <c r="M919" s="18"/>
      <c r="N919" s="21"/>
      <c r="U919" s="23"/>
      <c r="V919" s="23"/>
      <c r="W919" s="24"/>
      <c r="X919" s="24"/>
      <c r="Y919" s="24"/>
      <c r="Z919" s="27"/>
      <c r="AA919" s="18"/>
    </row>
    <row r="920" spans="1:27" ht="15">
      <c r="A920" s="14">
        <v>595600</v>
      </c>
      <c r="B920" s="12">
        <f t="shared" si="268"/>
        <v>-595.6</v>
      </c>
      <c r="C920" s="12">
        <f t="shared" si="269"/>
        <v>1.3500000000000227</v>
      </c>
      <c r="D920" s="16">
        <v>0.93823000000000001</v>
      </c>
      <c r="G920" s="23"/>
      <c r="H920" s="23"/>
      <c r="I920" s="24"/>
      <c r="J920" s="24"/>
      <c r="K920" s="24"/>
      <c r="L920" s="27"/>
      <c r="M920" s="18"/>
      <c r="N920" s="21"/>
      <c r="U920" s="23"/>
      <c r="V920" s="23"/>
      <c r="W920" s="24"/>
      <c r="X920" s="24"/>
      <c r="Y920" s="24"/>
      <c r="Z920" s="27"/>
      <c r="AA920" s="18"/>
    </row>
    <row r="921" spans="1:27" ht="15">
      <c r="A921" s="14">
        <v>594260</v>
      </c>
      <c r="B921" s="12">
        <f t="shared" si="268"/>
        <v>-594.26</v>
      </c>
      <c r="C921" s="12">
        <f t="shared" si="269"/>
        <v>1.3400000000000318</v>
      </c>
      <c r="D921" s="16">
        <v>0.99184000000000005</v>
      </c>
      <c r="G921" s="23"/>
      <c r="H921" s="23"/>
      <c r="I921" s="24"/>
      <c r="J921" s="24"/>
      <c r="K921" s="24"/>
      <c r="L921" s="27"/>
      <c r="M921" s="18"/>
      <c r="N921" s="21"/>
      <c r="U921" s="23"/>
      <c r="V921" s="23"/>
      <c r="W921" s="24"/>
      <c r="X921" s="24"/>
      <c r="Y921" s="24"/>
      <c r="Z921" s="27"/>
      <c r="AA921" s="18"/>
    </row>
    <row r="922" spans="1:27" ht="15">
      <c r="A922" s="14">
        <v>592910</v>
      </c>
      <c r="B922" s="12">
        <f t="shared" si="268"/>
        <v>-592.91</v>
      </c>
      <c r="C922" s="12">
        <f t="shared" si="269"/>
        <v>1.3500000000000227</v>
      </c>
      <c r="D922" s="16">
        <v>0.96647000000000005</v>
      </c>
      <c r="G922" s="23"/>
      <c r="H922" s="23"/>
      <c r="I922" s="24"/>
      <c r="J922" s="24"/>
      <c r="K922" s="24"/>
      <c r="L922" s="27"/>
      <c r="M922" s="18"/>
      <c r="N922" s="21"/>
      <c r="U922" s="23"/>
      <c r="V922" s="23"/>
      <c r="W922" s="24"/>
      <c r="X922" s="24"/>
      <c r="Y922" s="24"/>
      <c r="Z922" s="27"/>
      <c r="AA922" s="18"/>
    </row>
    <row r="923" spans="1:27" ht="15">
      <c r="A923" s="14">
        <v>591570</v>
      </c>
      <c r="B923" s="12">
        <f t="shared" si="268"/>
        <v>-591.57000000000005</v>
      </c>
      <c r="C923" s="12">
        <f t="shared" si="269"/>
        <v>1.3399999999999181</v>
      </c>
      <c r="D923" s="16">
        <v>0.72174000000000005</v>
      </c>
      <c r="G923" s="23"/>
      <c r="H923" s="23"/>
      <c r="I923" s="24"/>
      <c r="J923" s="24"/>
      <c r="K923" s="24"/>
      <c r="L923" s="27"/>
      <c r="M923" s="18"/>
      <c r="N923" s="21"/>
      <c r="U923" s="23"/>
      <c r="V923" s="23"/>
      <c r="W923" s="24"/>
      <c r="X923" s="24"/>
      <c r="Y923" s="24"/>
      <c r="Z923" s="27"/>
      <c r="AA923" s="18"/>
    </row>
    <row r="924" spans="1:27" ht="15">
      <c r="A924" s="14">
        <v>590170</v>
      </c>
      <c r="B924" s="12">
        <f t="shared" si="268"/>
        <v>-590.16999999999996</v>
      </c>
      <c r="C924" s="12">
        <f t="shared" si="269"/>
        <v>1.4000000000000909</v>
      </c>
      <c r="D924" s="16">
        <v>0.56713000000000002</v>
      </c>
      <c r="G924" s="23"/>
      <c r="H924" s="23"/>
      <c r="I924" s="24"/>
      <c r="J924" s="24"/>
      <c r="K924" s="24"/>
      <c r="L924" s="27"/>
      <c r="M924" s="18"/>
      <c r="N924" s="21"/>
      <c r="U924" s="23"/>
      <c r="V924" s="23"/>
      <c r="W924" s="24"/>
      <c r="X924" s="24"/>
      <c r="Y924" s="24"/>
      <c r="Z924" s="27"/>
      <c r="AA924" s="18"/>
    </row>
    <row r="925" spans="1:27" ht="15">
      <c r="A925" s="14">
        <v>588830</v>
      </c>
      <c r="B925" s="12">
        <f t="shared" si="268"/>
        <v>-588.83000000000004</v>
      </c>
      <c r="C925" s="12">
        <f t="shared" si="269"/>
        <v>1.3399999999999181</v>
      </c>
      <c r="D925" s="16">
        <v>0.59518000000000004</v>
      </c>
      <c r="G925" s="23"/>
      <c r="H925" s="23"/>
      <c r="I925" s="24"/>
      <c r="J925" s="24"/>
      <c r="K925" s="24"/>
      <c r="L925" s="27"/>
      <c r="M925" s="18"/>
      <c r="N925" s="21"/>
      <c r="U925" s="23"/>
      <c r="V925" s="23"/>
      <c r="W925" s="24"/>
      <c r="X925" s="24"/>
      <c r="Y925" s="24"/>
      <c r="Z925" s="27"/>
      <c r="AA925" s="18"/>
    </row>
    <row r="926" spans="1:27" ht="15">
      <c r="A926" s="14">
        <v>587480</v>
      </c>
      <c r="B926" s="12">
        <f t="shared" si="268"/>
        <v>-587.48</v>
      </c>
      <c r="C926" s="12">
        <f t="shared" si="269"/>
        <v>1.3500000000000227</v>
      </c>
      <c r="D926" s="16">
        <v>0.73723000000000005</v>
      </c>
      <c r="G926" s="23"/>
      <c r="H926" s="23"/>
      <c r="I926" s="24"/>
      <c r="J926" s="24"/>
      <c r="K926" s="24"/>
      <c r="L926" s="27"/>
      <c r="M926" s="18"/>
      <c r="N926" s="21"/>
      <c r="U926" s="23"/>
      <c r="V926" s="23"/>
      <c r="W926" s="24"/>
      <c r="X926" s="24"/>
      <c r="Y926" s="24"/>
      <c r="Z926" s="27"/>
      <c r="AA926" s="18"/>
    </row>
    <row r="927" spans="1:27" ht="15">
      <c r="A927" s="14">
        <v>586140</v>
      </c>
      <c r="B927" s="12">
        <f t="shared" si="268"/>
        <v>-586.14</v>
      </c>
      <c r="C927" s="12">
        <f t="shared" si="269"/>
        <v>1.3400000000000318</v>
      </c>
      <c r="D927" s="16">
        <v>0.78947000000000001</v>
      </c>
      <c r="G927" s="23"/>
      <c r="H927" s="23"/>
      <c r="I927" s="24"/>
      <c r="J927" s="24"/>
      <c r="K927" s="24"/>
      <c r="L927" s="27"/>
      <c r="M927" s="18"/>
      <c r="N927" s="21"/>
      <c r="U927" s="23"/>
      <c r="V927" s="23"/>
      <c r="W927" s="24"/>
      <c r="X927" s="24"/>
      <c r="Y927" s="24"/>
      <c r="Z927" s="27"/>
      <c r="AA927" s="18"/>
    </row>
    <row r="928" spans="1:27" ht="15">
      <c r="A928" s="14">
        <v>584730</v>
      </c>
      <c r="B928" s="12">
        <f t="shared" si="268"/>
        <v>-584.73</v>
      </c>
      <c r="C928" s="12">
        <f t="shared" si="269"/>
        <v>1.4099999999999682</v>
      </c>
      <c r="D928" s="16">
        <v>0.86207</v>
      </c>
      <c r="G928" s="23"/>
      <c r="H928" s="23"/>
      <c r="I928" s="24"/>
      <c r="J928" s="24"/>
      <c r="K928" s="24"/>
      <c r="L928" s="27"/>
      <c r="M928" s="18"/>
      <c r="N928" s="21"/>
      <c r="U928" s="23"/>
      <c r="V928" s="23"/>
      <c r="W928" s="24"/>
      <c r="X928" s="24"/>
      <c r="Y928" s="24"/>
      <c r="Z928" s="27"/>
      <c r="AA928" s="18"/>
    </row>
    <row r="929" spans="1:27" ht="15">
      <c r="A929" s="14">
        <v>583390</v>
      </c>
      <c r="B929" s="12">
        <f t="shared" si="268"/>
        <v>-583.39</v>
      </c>
      <c r="C929" s="12">
        <f t="shared" si="269"/>
        <v>1.3400000000000318</v>
      </c>
      <c r="D929" s="16">
        <v>0.82837000000000005</v>
      </c>
      <c r="G929" s="23"/>
      <c r="H929" s="23"/>
      <c r="I929" s="24"/>
      <c r="J929" s="24"/>
      <c r="K929" s="24"/>
      <c r="L929" s="27"/>
      <c r="M929" s="18"/>
      <c r="N929" s="21"/>
      <c r="U929" s="23"/>
      <c r="V929" s="23"/>
      <c r="W929" s="24"/>
      <c r="X929" s="24"/>
      <c r="Y929" s="24"/>
      <c r="Z929" s="27"/>
      <c r="AA929" s="18"/>
    </row>
    <row r="930" spans="1:27" ht="15">
      <c r="A930" s="14">
        <v>582050</v>
      </c>
      <c r="B930" s="12">
        <f t="shared" si="268"/>
        <v>-582.04999999999995</v>
      </c>
      <c r="C930" s="12">
        <f t="shared" si="269"/>
        <v>1.3400000000000318</v>
      </c>
      <c r="D930" s="16">
        <v>0.86285000000000001</v>
      </c>
      <c r="G930" s="23"/>
      <c r="H930" s="23"/>
      <c r="I930" s="24"/>
      <c r="J930" s="24"/>
      <c r="K930" s="24"/>
      <c r="L930" s="27"/>
      <c r="M930" s="18"/>
      <c r="N930" s="21"/>
      <c r="U930" s="23"/>
      <c r="V930" s="23"/>
      <c r="W930" s="24"/>
      <c r="X930" s="24"/>
      <c r="Y930" s="24"/>
      <c r="Z930" s="27"/>
      <c r="AA930" s="18"/>
    </row>
    <row r="931" spans="1:27" ht="15">
      <c r="A931" s="14">
        <v>580700</v>
      </c>
      <c r="B931" s="12">
        <f t="shared" si="268"/>
        <v>-580.70000000000005</v>
      </c>
      <c r="C931" s="12">
        <f t="shared" si="269"/>
        <v>1.3499999999999091</v>
      </c>
      <c r="D931" s="16">
        <v>1.0871</v>
      </c>
      <c r="G931" s="23"/>
      <c r="H931" s="23"/>
      <c r="I931" s="24"/>
      <c r="J931" s="24"/>
      <c r="K931" s="24"/>
      <c r="L931" s="27"/>
      <c r="M931" s="18"/>
      <c r="N931" s="21"/>
      <c r="U931" s="23"/>
      <c r="V931" s="23"/>
      <c r="W931" s="24"/>
      <c r="X931" s="24"/>
      <c r="Y931" s="24"/>
      <c r="Z931" s="27"/>
      <c r="AA931" s="18"/>
    </row>
    <row r="932" spans="1:27" ht="15">
      <c r="A932" s="14">
        <v>579360</v>
      </c>
      <c r="B932" s="12">
        <f t="shared" si="268"/>
        <v>-579.36</v>
      </c>
      <c r="C932" s="12">
        <f t="shared" si="269"/>
        <v>1.3400000000000318</v>
      </c>
      <c r="D932" s="16">
        <v>1.3713</v>
      </c>
      <c r="G932" s="23"/>
      <c r="H932" s="23"/>
      <c r="I932" s="24"/>
      <c r="J932" s="24"/>
      <c r="K932" s="24"/>
      <c r="L932" s="27"/>
      <c r="M932" s="18"/>
      <c r="N932" s="21"/>
      <c r="U932" s="23"/>
      <c r="V932" s="23"/>
      <c r="W932" s="24"/>
      <c r="X932" s="24"/>
      <c r="Y932" s="24"/>
      <c r="Z932" s="27"/>
      <c r="AA932" s="18"/>
    </row>
    <row r="933" spans="1:27" ht="15">
      <c r="A933" s="14">
        <v>577960</v>
      </c>
      <c r="B933" s="12">
        <f t="shared" si="268"/>
        <v>-577.96</v>
      </c>
      <c r="C933" s="12">
        <f t="shared" si="269"/>
        <v>1.3999999999999773</v>
      </c>
      <c r="D933" s="16">
        <v>1.1917</v>
      </c>
      <c r="G933" s="23"/>
      <c r="H933" s="23"/>
      <c r="I933" s="24"/>
      <c r="J933" s="24"/>
      <c r="K933" s="24"/>
      <c r="L933" s="27"/>
      <c r="M933" s="18"/>
      <c r="N933" s="21"/>
      <c r="U933" s="23"/>
      <c r="V933" s="23"/>
      <c r="W933" s="24"/>
      <c r="X933" s="24"/>
      <c r="Y933" s="24"/>
      <c r="Z933" s="27"/>
      <c r="AA933" s="18"/>
    </row>
    <row r="934" spans="1:27" ht="15">
      <c r="A934" s="14">
        <v>576610</v>
      </c>
      <c r="B934" s="12">
        <f t="shared" si="268"/>
        <v>-576.61</v>
      </c>
      <c r="C934" s="12">
        <f t="shared" si="269"/>
        <v>1.3500000000000227</v>
      </c>
      <c r="D934" s="16">
        <v>1.2121</v>
      </c>
      <c r="G934" s="23"/>
      <c r="H934" s="23"/>
      <c r="I934" s="24"/>
      <c r="J934" s="24"/>
      <c r="K934" s="24"/>
      <c r="L934" s="27"/>
      <c r="M934" s="18"/>
      <c r="N934" s="21"/>
      <c r="U934" s="23"/>
      <c r="V934" s="23"/>
      <c r="W934" s="24"/>
      <c r="X934" s="24"/>
      <c r="Y934" s="24"/>
      <c r="Z934" s="27"/>
      <c r="AA934" s="18"/>
    </row>
    <row r="935" spans="1:27" ht="15">
      <c r="A935" s="14">
        <v>575270</v>
      </c>
      <c r="B935" s="12">
        <f t="shared" si="268"/>
        <v>-575.27</v>
      </c>
      <c r="C935" s="12">
        <f t="shared" si="269"/>
        <v>1.3400000000000318</v>
      </c>
      <c r="D935" s="16">
        <v>1.1304000000000001</v>
      </c>
      <c r="G935" s="23"/>
      <c r="H935" s="23"/>
      <c r="I935" s="24"/>
      <c r="J935" s="24"/>
      <c r="K935" s="24"/>
      <c r="L935" s="27"/>
      <c r="M935" s="18"/>
      <c r="N935" s="21"/>
      <c r="U935" s="23"/>
      <c r="V935" s="23"/>
      <c r="W935" s="24"/>
      <c r="X935" s="24"/>
      <c r="Y935" s="24"/>
      <c r="Z935" s="27"/>
      <c r="AA935" s="18"/>
    </row>
    <row r="936" spans="1:27" ht="15">
      <c r="A936" s="14">
        <v>573920</v>
      </c>
      <c r="B936" s="12">
        <f t="shared" si="268"/>
        <v>-573.91999999999996</v>
      </c>
      <c r="C936" s="12">
        <f t="shared" si="269"/>
        <v>1.3500000000000227</v>
      </c>
      <c r="D936" s="16">
        <v>1.1355999999999999</v>
      </c>
      <c r="G936" s="23"/>
      <c r="H936" s="23"/>
      <c r="I936" s="24"/>
      <c r="J936" s="24"/>
      <c r="K936" s="24"/>
      <c r="L936" s="27"/>
      <c r="M936" s="18"/>
      <c r="N936" s="21"/>
      <c r="U936" s="23"/>
      <c r="V936" s="23"/>
      <c r="W936" s="24"/>
      <c r="X936" s="24"/>
      <c r="Y936" s="24"/>
      <c r="Z936" s="27"/>
      <c r="AA936" s="18"/>
    </row>
    <row r="937" spans="1:27" ht="15">
      <c r="A937" s="14">
        <v>572520</v>
      </c>
      <c r="B937" s="12">
        <f t="shared" si="268"/>
        <v>-572.52</v>
      </c>
      <c r="C937" s="12">
        <f t="shared" si="269"/>
        <v>1.3999999999999773</v>
      </c>
      <c r="D937" s="16">
        <v>1.1565000000000001</v>
      </c>
      <c r="G937" s="23"/>
      <c r="H937" s="23"/>
      <c r="I937" s="24"/>
      <c r="J937" s="24"/>
      <c r="K937" s="24"/>
      <c r="L937" s="27"/>
      <c r="M937" s="18"/>
      <c r="N937" s="21"/>
      <c r="U937" s="23"/>
      <c r="V937" s="23"/>
      <c r="W937" s="24"/>
      <c r="X937" s="24"/>
      <c r="Y937" s="24"/>
      <c r="Z937" s="27"/>
      <c r="AA937" s="18"/>
    </row>
    <row r="938" spans="1:27" ht="15">
      <c r="A938" s="14">
        <v>571180</v>
      </c>
      <c r="B938" s="12">
        <f t="shared" si="268"/>
        <v>-571.17999999999995</v>
      </c>
      <c r="C938" s="12">
        <f t="shared" si="269"/>
        <v>1.3400000000000318</v>
      </c>
      <c r="D938" s="16">
        <v>1.1482000000000001</v>
      </c>
      <c r="G938" s="23"/>
      <c r="H938" s="23"/>
      <c r="I938" s="24"/>
      <c r="J938" s="24"/>
      <c r="K938" s="24"/>
      <c r="L938" s="27"/>
      <c r="M938" s="18"/>
      <c r="N938" s="21"/>
      <c r="U938" s="23"/>
      <c r="V938" s="23"/>
      <c r="W938" s="24"/>
      <c r="X938" s="24"/>
      <c r="Y938" s="24"/>
      <c r="Z938" s="27"/>
      <c r="AA938" s="18"/>
    </row>
    <row r="939" spans="1:27" ht="15">
      <c r="A939" s="14">
        <v>569840</v>
      </c>
      <c r="B939" s="12">
        <f t="shared" si="268"/>
        <v>-569.84</v>
      </c>
      <c r="C939" s="12">
        <f t="shared" si="269"/>
        <v>1.3399999999999181</v>
      </c>
      <c r="D939" s="16">
        <v>1.2917000000000001</v>
      </c>
      <c r="G939" s="23"/>
      <c r="H939" s="23"/>
      <c r="I939" s="24"/>
      <c r="J939" s="24"/>
      <c r="K939" s="24"/>
      <c r="L939" s="27"/>
      <c r="M939" s="18"/>
      <c r="N939" s="21"/>
      <c r="U939" s="23"/>
      <c r="V939" s="23"/>
      <c r="W939" s="24"/>
      <c r="X939" s="24"/>
      <c r="Y939" s="24"/>
      <c r="Z939" s="27"/>
      <c r="AA939" s="18"/>
    </row>
    <row r="940" spans="1:27" ht="15">
      <c r="A940" s="14">
        <v>568490</v>
      </c>
      <c r="B940" s="12">
        <f t="shared" si="268"/>
        <v>-568.49</v>
      </c>
      <c r="C940" s="12">
        <f t="shared" si="269"/>
        <v>1.3500000000000227</v>
      </c>
      <c r="D940" s="16">
        <v>1.3848</v>
      </c>
      <c r="G940" s="23"/>
      <c r="H940" s="23"/>
      <c r="I940" s="24"/>
      <c r="J940" s="24"/>
      <c r="K940" s="24"/>
      <c r="L940" s="27"/>
      <c r="M940" s="18"/>
      <c r="N940" s="21"/>
      <c r="U940" s="23"/>
      <c r="V940" s="23"/>
      <c r="W940" s="24"/>
      <c r="X940" s="24"/>
      <c r="Y940" s="24"/>
      <c r="Z940" s="27"/>
      <c r="AA940" s="18"/>
    </row>
    <row r="941" spans="1:27" ht="15">
      <c r="A941" s="14">
        <v>567150</v>
      </c>
      <c r="B941" s="12">
        <f t="shared" si="268"/>
        <v>-567.15</v>
      </c>
      <c r="C941" s="12">
        <f t="shared" si="269"/>
        <v>1.3400000000000318</v>
      </c>
      <c r="D941" s="16">
        <v>1.2495000000000001</v>
      </c>
      <c r="G941" s="23"/>
      <c r="H941" s="23"/>
      <c r="I941" s="24"/>
      <c r="J941" s="24"/>
      <c r="K941" s="24"/>
      <c r="L941" s="27"/>
      <c r="M941" s="18"/>
      <c r="N941" s="21"/>
      <c r="U941" s="23"/>
      <c r="V941" s="23"/>
      <c r="W941" s="24"/>
      <c r="X941" s="24"/>
      <c r="Y941" s="24"/>
      <c r="Z941" s="27"/>
      <c r="AA941" s="18"/>
    </row>
    <row r="942" spans="1:27" ht="15">
      <c r="A942" s="14">
        <v>565740</v>
      </c>
      <c r="B942" s="12">
        <f t="shared" si="268"/>
        <v>-565.74</v>
      </c>
      <c r="C942" s="12">
        <f t="shared" si="269"/>
        <v>1.4099999999999682</v>
      </c>
      <c r="D942" s="16">
        <v>1.2416</v>
      </c>
      <c r="G942" s="23"/>
      <c r="H942" s="23"/>
      <c r="I942" s="24"/>
      <c r="J942" s="24"/>
      <c r="K942" s="24"/>
      <c r="L942" s="27"/>
      <c r="M942" s="18"/>
      <c r="N942" s="21"/>
      <c r="U942" s="23"/>
      <c r="V942" s="23"/>
      <c r="W942" s="24"/>
      <c r="X942" s="24"/>
      <c r="Y942" s="24"/>
      <c r="Z942" s="27"/>
      <c r="AA942" s="18"/>
    </row>
    <row r="943" spans="1:27" ht="15">
      <c r="A943" s="14">
        <v>564400</v>
      </c>
      <c r="B943" s="12">
        <f t="shared" si="268"/>
        <v>-564.4</v>
      </c>
      <c r="C943" s="12">
        <f t="shared" si="269"/>
        <v>1.3400000000000318</v>
      </c>
      <c r="D943" s="16">
        <v>1.3349</v>
      </c>
      <c r="G943" s="23"/>
      <c r="H943" s="23"/>
      <c r="I943" s="24"/>
      <c r="J943" s="24"/>
      <c r="K943" s="24"/>
      <c r="L943" s="27"/>
      <c r="M943" s="18"/>
      <c r="N943" s="21"/>
      <c r="U943" s="23"/>
      <c r="V943" s="23"/>
      <c r="W943" s="24"/>
      <c r="X943" s="24"/>
      <c r="Y943" s="24"/>
      <c r="Z943" s="27"/>
      <c r="AA943" s="18"/>
    </row>
    <row r="944" spans="1:27" ht="15">
      <c r="A944" s="14">
        <v>563060</v>
      </c>
      <c r="B944" s="12">
        <f t="shared" si="268"/>
        <v>-563.05999999999995</v>
      </c>
      <c r="C944" s="12">
        <f t="shared" si="269"/>
        <v>1.3400000000000318</v>
      </c>
      <c r="D944" s="16">
        <v>1.3993</v>
      </c>
      <c r="G944" s="23"/>
      <c r="H944" s="23"/>
      <c r="I944" s="24"/>
      <c r="J944" s="24"/>
      <c r="K944" s="24"/>
      <c r="L944" s="27"/>
      <c r="M944" s="18"/>
      <c r="N944" s="21"/>
      <c r="U944" s="23"/>
      <c r="V944" s="23"/>
      <c r="W944" s="24"/>
      <c r="X944" s="24"/>
      <c r="Y944" s="24"/>
      <c r="Z944" s="27"/>
      <c r="AA944" s="18"/>
    </row>
    <row r="945" spans="1:27" ht="15">
      <c r="A945" s="14">
        <v>561710</v>
      </c>
      <c r="B945" s="12">
        <f t="shared" si="268"/>
        <v>-561.71</v>
      </c>
      <c r="C945" s="12">
        <f t="shared" si="269"/>
        <v>1.3499999999999091</v>
      </c>
      <c r="D945" s="16">
        <v>1.1393</v>
      </c>
      <c r="G945" s="23"/>
      <c r="H945" s="23"/>
      <c r="I945" s="24"/>
      <c r="J945" s="24"/>
      <c r="K945" s="24"/>
      <c r="L945" s="27"/>
      <c r="M945" s="18"/>
      <c r="N945" s="21"/>
      <c r="U945" s="23"/>
      <c r="V945" s="23"/>
      <c r="W945" s="24"/>
      <c r="X945" s="24"/>
      <c r="Y945" s="24"/>
      <c r="Z945" s="27"/>
      <c r="AA945" s="18"/>
    </row>
    <row r="946" spans="1:27" ht="15">
      <c r="A946" s="14">
        <v>560310</v>
      </c>
      <c r="B946" s="12">
        <f t="shared" si="268"/>
        <v>-560.30999999999995</v>
      </c>
      <c r="C946" s="12">
        <f t="shared" si="269"/>
        <v>1.4000000000000909</v>
      </c>
      <c r="D946" s="16">
        <v>1.2936000000000001</v>
      </c>
      <c r="G946" s="23"/>
      <c r="H946" s="23"/>
      <c r="I946" s="24"/>
      <c r="J946" s="24"/>
      <c r="K946" s="24"/>
      <c r="L946" s="27"/>
      <c r="M946" s="18"/>
      <c r="N946" s="21"/>
      <c r="U946" s="23"/>
      <c r="V946" s="23"/>
      <c r="W946" s="24"/>
      <c r="X946" s="24"/>
      <c r="Y946" s="24"/>
      <c r="Z946" s="27"/>
      <c r="AA946" s="18"/>
    </row>
    <row r="947" spans="1:27" ht="15">
      <c r="A947" s="14">
        <v>558970</v>
      </c>
      <c r="B947" s="12">
        <f t="shared" si="268"/>
        <v>-558.97</v>
      </c>
      <c r="C947" s="12">
        <f t="shared" si="269"/>
        <v>1.3399999999999181</v>
      </c>
      <c r="D947" s="16">
        <v>1.0047999999999999</v>
      </c>
      <c r="G947" s="23"/>
      <c r="H947" s="23"/>
      <c r="I947" s="24"/>
      <c r="J947" s="24"/>
      <c r="K947" s="24"/>
      <c r="L947" s="27"/>
      <c r="M947" s="18"/>
      <c r="N947" s="21"/>
      <c r="U947" s="23"/>
      <c r="V947" s="23"/>
      <c r="W947" s="24"/>
      <c r="X947" s="24"/>
      <c r="Y947" s="24"/>
      <c r="Z947" s="27"/>
      <c r="AA947" s="18"/>
    </row>
    <row r="948" spans="1:27" ht="15">
      <c r="A948" s="14">
        <v>557620</v>
      </c>
      <c r="B948" s="12">
        <f t="shared" si="268"/>
        <v>-557.62</v>
      </c>
      <c r="C948" s="12">
        <f t="shared" si="269"/>
        <v>1.3500000000000227</v>
      </c>
      <c r="D948" s="16">
        <v>0.8488</v>
      </c>
      <c r="G948" s="23"/>
      <c r="H948" s="23"/>
      <c r="I948" s="24"/>
      <c r="J948" s="24"/>
      <c r="K948" s="24"/>
      <c r="L948" s="27"/>
      <c r="M948" s="18"/>
      <c r="N948" s="21"/>
      <c r="U948" s="23"/>
      <c r="V948" s="23"/>
      <c r="W948" s="24"/>
      <c r="X948" s="24"/>
      <c r="Y948" s="24"/>
      <c r="Z948" s="27"/>
      <c r="AA948" s="18"/>
    </row>
    <row r="949" spans="1:27" ht="15">
      <c r="A949" s="14">
        <v>556450</v>
      </c>
      <c r="B949" s="12">
        <f t="shared" si="268"/>
        <v>-556.45000000000005</v>
      </c>
      <c r="C949" s="12">
        <f t="shared" si="269"/>
        <v>1.1699999999999591</v>
      </c>
      <c r="D949" s="16">
        <v>0.76434000000000002</v>
      </c>
      <c r="G949" s="23"/>
      <c r="H949" s="23"/>
      <c r="I949" s="24"/>
      <c r="J949" s="24"/>
      <c r="K949" s="24"/>
      <c r="L949" s="27"/>
      <c r="M949" s="18"/>
      <c r="N949" s="21"/>
      <c r="U949" s="23"/>
      <c r="V949" s="23"/>
      <c r="W949" s="24"/>
      <c r="X949" s="24"/>
      <c r="Y949" s="24"/>
      <c r="Z949" s="27"/>
      <c r="AA949" s="18"/>
    </row>
    <row r="950" spans="1:27" ht="15">
      <c r="A950" s="14">
        <v>555110</v>
      </c>
      <c r="B950" s="12">
        <f t="shared" si="268"/>
        <v>-555.11</v>
      </c>
      <c r="C950" s="12">
        <f t="shared" si="269"/>
        <v>1.3400000000000318</v>
      </c>
      <c r="D950" s="16">
        <v>0.90529000000000004</v>
      </c>
      <c r="G950" s="23"/>
      <c r="H950" s="23"/>
      <c r="I950" s="24"/>
      <c r="J950" s="24"/>
      <c r="K950" s="24"/>
      <c r="L950" s="27"/>
      <c r="M950" s="18"/>
      <c r="N950" s="21"/>
      <c r="U950" s="23"/>
      <c r="V950" s="23"/>
      <c r="W950" s="24"/>
      <c r="X950" s="24"/>
      <c r="Y950" s="24"/>
      <c r="Z950" s="27"/>
      <c r="AA950" s="18"/>
    </row>
    <row r="951" spans="1:27" ht="15">
      <c r="A951" s="14">
        <v>553710</v>
      </c>
      <c r="B951" s="12">
        <f t="shared" si="268"/>
        <v>-553.71</v>
      </c>
      <c r="C951" s="12">
        <f t="shared" si="269"/>
        <v>1.3999999999999773</v>
      </c>
      <c r="D951" s="16">
        <v>0.83948</v>
      </c>
      <c r="G951" s="23"/>
      <c r="H951" s="23"/>
      <c r="I951" s="24"/>
      <c r="J951" s="24"/>
      <c r="K951" s="24"/>
      <c r="L951" s="27"/>
      <c r="M951" s="18"/>
      <c r="N951" s="21"/>
      <c r="U951" s="23"/>
      <c r="V951" s="23"/>
      <c r="W951" s="24"/>
      <c r="X951" s="24"/>
      <c r="Y951" s="24"/>
      <c r="Z951" s="27"/>
      <c r="AA951" s="18"/>
    </row>
    <row r="952" spans="1:27" ht="15">
      <c r="A952" s="14">
        <v>552360</v>
      </c>
      <c r="B952" s="12">
        <f t="shared" si="268"/>
        <v>-552.36</v>
      </c>
      <c r="C952" s="12">
        <f t="shared" si="269"/>
        <v>1.3500000000000227</v>
      </c>
      <c r="D952" s="16">
        <v>0.86223000000000005</v>
      </c>
      <c r="G952" s="23"/>
      <c r="H952" s="23"/>
      <c r="I952" s="24"/>
      <c r="J952" s="24"/>
      <c r="K952" s="24"/>
      <c r="L952" s="27"/>
      <c r="M952" s="18"/>
      <c r="N952" s="21"/>
      <c r="U952" s="23"/>
      <c r="V952" s="23"/>
      <c r="W952" s="24"/>
      <c r="X952" s="24"/>
      <c r="Y952" s="24"/>
      <c r="Z952" s="27"/>
      <c r="AA952" s="18"/>
    </row>
    <row r="953" spans="1:27" ht="15">
      <c r="A953" s="14">
        <v>550960</v>
      </c>
      <c r="B953" s="12">
        <f t="shared" si="268"/>
        <v>-550.96</v>
      </c>
      <c r="C953" s="12">
        <f t="shared" si="269"/>
        <v>1.3999999999999773</v>
      </c>
      <c r="D953" s="16">
        <v>0.82115000000000005</v>
      </c>
      <c r="G953" s="23"/>
      <c r="H953" s="23"/>
      <c r="I953" s="24"/>
      <c r="J953" s="24"/>
      <c r="K953" s="24"/>
      <c r="L953" s="27"/>
      <c r="M953" s="18"/>
      <c r="N953" s="21"/>
      <c r="U953" s="23"/>
      <c r="V953" s="23"/>
      <c r="W953" s="24"/>
      <c r="X953" s="24"/>
      <c r="Y953" s="24"/>
      <c r="Z953" s="27"/>
      <c r="AA953" s="18"/>
    </row>
    <row r="954" spans="1:27" ht="15">
      <c r="A954" s="14">
        <v>549620</v>
      </c>
      <c r="B954" s="12">
        <f t="shared" si="268"/>
        <v>-549.62</v>
      </c>
      <c r="C954" s="12">
        <f t="shared" si="269"/>
        <v>1.3400000000000318</v>
      </c>
      <c r="D954" s="16">
        <v>1.0617000000000001</v>
      </c>
      <c r="G954" s="23"/>
      <c r="H954" s="23"/>
      <c r="I954" s="24"/>
      <c r="J954" s="24"/>
      <c r="K954" s="24"/>
      <c r="L954" s="27"/>
      <c r="M954" s="18"/>
      <c r="N954" s="21"/>
      <c r="U954" s="23"/>
      <c r="V954" s="23"/>
      <c r="W954" s="24"/>
      <c r="X954" s="24"/>
      <c r="Y954" s="24"/>
      <c r="Z954" s="27"/>
      <c r="AA954" s="18"/>
    </row>
    <row r="955" spans="1:27" ht="15">
      <c r="A955" s="14">
        <v>548220</v>
      </c>
      <c r="B955" s="12">
        <f t="shared" si="268"/>
        <v>-548.22</v>
      </c>
      <c r="C955" s="12">
        <f t="shared" si="269"/>
        <v>1.3999999999999773</v>
      </c>
      <c r="D955" s="16">
        <v>0.91264999999999996</v>
      </c>
      <c r="G955" s="23"/>
      <c r="H955" s="23"/>
      <c r="I955" s="24"/>
      <c r="J955" s="24"/>
      <c r="K955" s="24"/>
      <c r="L955" s="27"/>
      <c r="M955" s="18"/>
      <c r="N955" s="21"/>
      <c r="U955" s="23"/>
      <c r="V955" s="23"/>
      <c r="W955" s="24"/>
      <c r="X955" s="24"/>
      <c r="Y955" s="24"/>
      <c r="Z955" s="27"/>
      <c r="AA955" s="18"/>
    </row>
    <row r="956" spans="1:27" ht="15">
      <c r="A956" s="14">
        <v>546870</v>
      </c>
      <c r="B956" s="12">
        <f t="shared" si="268"/>
        <v>-546.87</v>
      </c>
      <c r="C956" s="12">
        <f t="shared" si="269"/>
        <v>1.3500000000000227</v>
      </c>
      <c r="D956" s="16">
        <v>0.94518000000000002</v>
      </c>
      <c r="G956" s="23"/>
      <c r="H956" s="23"/>
      <c r="I956" s="24"/>
      <c r="J956" s="24"/>
      <c r="K956" s="24"/>
      <c r="L956" s="27"/>
      <c r="M956" s="18"/>
      <c r="N956" s="21"/>
      <c r="U956" s="23"/>
      <c r="V956" s="23"/>
      <c r="W956" s="24"/>
      <c r="X956" s="24"/>
      <c r="Y956" s="24"/>
      <c r="Z956" s="27"/>
      <c r="AA956" s="18"/>
    </row>
    <row r="957" spans="1:27" ht="15">
      <c r="A957" s="14">
        <v>545470</v>
      </c>
      <c r="B957" s="12">
        <f t="shared" si="268"/>
        <v>-545.47</v>
      </c>
      <c r="C957" s="12">
        <f t="shared" si="269"/>
        <v>1.3999999999999773</v>
      </c>
      <c r="D957" s="16">
        <v>0.90608999999999995</v>
      </c>
      <c r="G957" s="23"/>
      <c r="H957" s="23"/>
      <c r="I957" s="24"/>
      <c r="J957" s="24"/>
      <c r="K957" s="24"/>
      <c r="L957" s="27"/>
      <c r="M957" s="18"/>
      <c r="N957" s="21"/>
      <c r="U957" s="23"/>
      <c r="V957" s="23"/>
      <c r="W957" s="24"/>
      <c r="X957" s="24"/>
      <c r="Y957" s="24"/>
      <c r="Z957" s="27"/>
      <c r="AA957" s="18"/>
    </row>
    <row r="958" spans="1:27" ht="15">
      <c r="A958" s="14">
        <v>544130</v>
      </c>
      <c r="B958" s="12">
        <f t="shared" si="268"/>
        <v>-544.13</v>
      </c>
      <c r="C958" s="12">
        <f t="shared" si="269"/>
        <v>1.3400000000000318</v>
      </c>
      <c r="D958" s="16">
        <v>0.79383000000000004</v>
      </c>
      <c r="G958" s="23"/>
      <c r="H958" s="23"/>
      <c r="I958" s="24"/>
      <c r="J958" s="24"/>
      <c r="K958" s="24"/>
      <c r="L958" s="27"/>
      <c r="M958" s="18"/>
      <c r="N958" s="21"/>
      <c r="U958" s="23"/>
      <c r="V958" s="23"/>
      <c r="W958" s="24"/>
      <c r="X958" s="24"/>
      <c r="Y958" s="24"/>
      <c r="Z958" s="27"/>
      <c r="AA958" s="18"/>
    </row>
    <row r="959" spans="1:27" ht="15">
      <c r="A959" s="14">
        <v>542720</v>
      </c>
      <c r="B959" s="12">
        <f t="shared" si="268"/>
        <v>-542.72</v>
      </c>
      <c r="C959" s="12">
        <f t="shared" si="269"/>
        <v>1.4099999999999682</v>
      </c>
      <c r="D959" s="16">
        <v>0.70548999999999995</v>
      </c>
      <c r="G959" s="23"/>
      <c r="H959" s="23"/>
      <c r="I959" s="24"/>
      <c r="J959" s="24"/>
      <c r="K959" s="24"/>
      <c r="L959" s="27"/>
      <c r="M959" s="18"/>
      <c r="N959" s="21"/>
      <c r="U959" s="23"/>
      <c r="V959" s="23"/>
      <c r="W959" s="24"/>
      <c r="X959" s="24"/>
      <c r="Y959" s="24"/>
      <c r="Z959" s="27"/>
      <c r="AA959" s="18"/>
    </row>
    <row r="960" spans="1:27" ht="15">
      <c r="A960" s="14">
        <v>541380</v>
      </c>
      <c r="B960" s="12">
        <f t="shared" si="268"/>
        <v>-541.38</v>
      </c>
      <c r="C960" s="12">
        <f t="shared" si="269"/>
        <v>1.3400000000000318</v>
      </c>
      <c r="D960" s="16">
        <v>0.55135000000000001</v>
      </c>
      <c r="G960" s="23"/>
      <c r="H960" s="23"/>
      <c r="I960" s="24"/>
      <c r="J960" s="24"/>
      <c r="K960" s="24"/>
      <c r="L960" s="27"/>
      <c r="M960" s="18"/>
      <c r="N960" s="21"/>
      <c r="U960" s="23"/>
      <c r="V960" s="23"/>
      <c r="W960" s="24"/>
      <c r="X960" s="24"/>
      <c r="Y960" s="24"/>
      <c r="Z960" s="27"/>
      <c r="AA960" s="18"/>
    </row>
    <row r="961" spans="1:27" ht="15">
      <c r="A961" s="14">
        <v>540280</v>
      </c>
      <c r="B961" s="12">
        <f t="shared" si="268"/>
        <v>-540.28</v>
      </c>
      <c r="C961" s="12">
        <f t="shared" si="269"/>
        <v>1.1000000000000227</v>
      </c>
      <c r="D961" s="16">
        <v>0.69030000000000002</v>
      </c>
      <c r="G961" s="23"/>
      <c r="H961" s="23"/>
      <c r="I961" s="24"/>
      <c r="J961" s="24"/>
      <c r="K961" s="24"/>
      <c r="L961" s="27"/>
      <c r="M961" s="18"/>
      <c r="N961" s="21"/>
      <c r="U961" s="23"/>
      <c r="V961" s="23"/>
      <c r="W961" s="24"/>
      <c r="X961" s="24"/>
      <c r="Y961" s="24"/>
      <c r="Z961" s="27"/>
      <c r="AA961" s="18"/>
    </row>
    <row r="962" spans="1:27" ht="15">
      <c r="A962" s="14">
        <v>539230</v>
      </c>
      <c r="B962" s="12">
        <f t="shared" si="268"/>
        <v>-539.23</v>
      </c>
      <c r="C962" s="12">
        <f t="shared" si="269"/>
        <v>1.0499999999999545</v>
      </c>
      <c r="D962" s="16">
        <v>0.60809000000000002</v>
      </c>
      <c r="G962" s="23"/>
      <c r="H962" s="23"/>
      <c r="I962" s="24"/>
      <c r="J962" s="24"/>
      <c r="K962" s="24"/>
      <c r="L962" s="27"/>
      <c r="M962" s="18"/>
      <c r="N962" s="21"/>
      <c r="U962" s="23"/>
      <c r="V962" s="23"/>
      <c r="W962" s="24"/>
      <c r="X962" s="24"/>
      <c r="Y962" s="24"/>
      <c r="Z962" s="27"/>
      <c r="AA962" s="18"/>
    </row>
    <row r="963" spans="1:27" ht="15">
      <c r="A963" s="14">
        <v>538130</v>
      </c>
      <c r="B963" s="12">
        <f t="shared" ref="B963:B1026" si="270">-A963/1000</f>
        <v>-538.13</v>
      </c>
      <c r="C963" s="12">
        <f t="shared" si="269"/>
        <v>1.1000000000000227</v>
      </c>
      <c r="D963" s="16">
        <v>0.73212999999999995</v>
      </c>
      <c r="G963" s="23"/>
      <c r="H963" s="23"/>
      <c r="I963" s="24"/>
      <c r="J963" s="24"/>
      <c r="K963" s="24"/>
      <c r="L963" s="27"/>
      <c r="M963" s="18"/>
      <c r="N963" s="21"/>
      <c r="U963" s="23"/>
      <c r="V963" s="23"/>
      <c r="W963" s="24"/>
      <c r="X963" s="24"/>
      <c r="Y963" s="24"/>
      <c r="Z963" s="27"/>
      <c r="AA963" s="18"/>
    </row>
    <row r="964" spans="1:27" ht="15">
      <c r="A964" s="14">
        <v>537080</v>
      </c>
      <c r="B964" s="12">
        <f t="shared" si="270"/>
        <v>-537.08000000000004</v>
      </c>
      <c r="C964" s="12">
        <f t="shared" ref="C964:C1027" si="271">B964-B963</f>
        <v>1.0499999999999545</v>
      </c>
      <c r="D964" s="16">
        <v>0.58421000000000001</v>
      </c>
      <c r="G964" s="23"/>
      <c r="H964" s="23"/>
      <c r="I964" s="24"/>
      <c r="J964" s="24"/>
      <c r="K964" s="24"/>
      <c r="L964" s="27"/>
      <c r="M964" s="18"/>
      <c r="N964" s="21"/>
      <c r="U964" s="23"/>
      <c r="V964" s="23"/>
      <c r="W964" s="24"/>
      <c r="X964" s="24"/>
      <c r="Y964" s="24"/>
      <c r="Z964" s="27"/>
      <c r="AA964" s="18"/>
    </row>
    <row r="965" spans="1:27" ht="15">
      <c r="A965" s="14">
        <v>535990</v>
      </c>
      <c r="B965" s="12">
        <f t="shared" si="270"/>
        <v>-535.99</v>
      </c>
      <c r="C965" s="12">
        <f t="shared" si="271"/>
        <v>1.0900000000000318</v>
      </c>
      <c r="D965" s="16">
        <v>0.68481000000000003</v>
      </c>
      <c r="G965" s="23"/>
      <c r="H965" s="23"/>
      <c r="I965" s="24"/>
      <c r="J965" s="24"/>
      <c r="K965" s="24"/>
      <c r="L965" s="27"/>
      <c r="M965" s="18"/>
      <c r="N965" s="21"/>
      <c r="U965" s="23"/>
      <c r="V965" s="23"/>
      <c r="W965" s="24"/>
      <c r="X965" s="24"/>
      <c r="Y965" s="24"/>
      <c r="Z965" s="27"/>
      <c r="AA965" s="18"/>
    </row>
    <row r="966" spans="1:27" ht="15">
      <c r="A966" s="14">
        <v>534930</v>
      </c>
      <c r="B966" s="12">
        <f t="shared" si="270"/>
        <v>-534.92999999999995</v>
      </c>
      <c r="C966" s="12">
        <f t="shared" si="271"/>
        <v>1.0600000000000591</v>
      </c>
      <c r="D966" s="16">
        <v>0.69354000000000005</v>
      </c>
      <c r="G966" s="23"/>
      <c r="H966" s="23"/>
      <c r="I966" s="24"/>
      <c r="J966" s="24"/>
      <c r="K966" s="24"/>
      <c r="L966" s="27"/>
      <c r="M966" s="18"/>
      <c r="N966" s="21"/>
      <c r="U966" s="23"/>
      <c r="V966" s="23"/>
      <c r="W966" s="24"/>
      <c r="X966" s="24"/>
      <c r="Y966" s="24"/>
      <c r="Z966" s="27"/>
      <c r="AA966" s="18"/>
    </row>
    <row r="967" spans="1:27" ht="15">
      <c r="A967" s="14">
        <v>533840</v>
      </c>
      <c r="B967" s="12">
        <f t="shared" si="270"/>
        <v>-533.84</v>
      </c>
      <c r="C967" s="12">
        <f t="shared" si="271"/>
        <v>1.0899999999999181</v>
      </c>
      <c r="D967" s="16">
        <v>0.68018999999999996</v>
      </c>
      <c r="G967" s="23"/>
      <c r="H967" s="23"/>
      <c r="I967" s="24"/>
      <c r="J967" s="24"/>
      <c r="K967" s="24"/>
      <c r="L967" s="27"/>
      <c r="M967" s="18"/>
      <c r="N967" s="21"/>
      <c r="U967" s="23"/>
      <c r="V967" s="23"/>
      <c r="W967" s="24"/>
      <c r="X967" s="24"/>
      <c r="Y967" s="24"/>
      <c r="Z967" s="27"/>
      <c r="AA967" s="18"/>
    </row>
    <row r="968" spans="1:27" ht="15">
      <c r="A968" s="14">
        <v>532790</v>
      </c>
      <c r="B968" s="12">
        <f t="shared" si="270"/>
        <v>-532.79</v>
      </c>
      <c r="C968" s="12">
        <f t="shared" si="271"/>
        <v>1.0500000000000682</v>
      </c>
      <c r="D968" s="16">
        <v>0.62739</v>
      </c>
      <c r="G968" s="23"/>
      <c r="H968" s="23"/>
      <c r="I968" s="24"/>
      <c r="J968" s="24"/>
      <c r="K968" s="24"/>
      <c r="L968" s="27"/>
      <c r="M968" s="18"/>
      <c r="N968" s="21"/>
      <c r="U968" s="23"/>
      <c r="V968" s="23"/>
      <c r="W968" s="24"/>
      <c r="X968" s="24"/>
      <c r="Y968" s="24"/>
      <c r="Z968" s="27"/>
      <c r="AA968" s="18"/>
    </row>
    <row r="969" spans="1:27" ht="15">
      <c r="A969" s="14">
        <v>531690</v>
      </c>
      <c r="B969" s="12">
        <f t="shared" si="270"/>
        <v>-531.69000000000005</v>
      </c>
      <c r="C969" s="12">
        <f t="shared" si="271"/>
        <v>1.0999999999999091</v>
      </c>
      <c r="D969" s="16">
        <v>0.73870000000000002</v>
      </c>
      <c r="G969" s="23"/>
      <c r="H969" s="23"/>
      <c r="I969" s="24"/>
      <c r="J969" s="24"/>
      <c r="K969" s="24"/>
      <c r="L969" s="27"/>
      <c r="M969" s="18"/>
      <c r="N969" s="21"/>
      <c r="U969" s="23"/>
      <c r="V969" s="23"/>
      <c r="W969" s="24"/>
      <c r="X969" s="24"/>
      <c r="Y969" s="24"/>
      <c r="Z969" s="27"/>
      <c r="AA969" s="18"/>
    </row>
    <row r="970" spans="1:27" ht="15">
      <c r="A970" s="14">
        <v>530640</v>
      </c>
      <c r="B970" s="12">
        <f t="shared" si="270"/>
        <v>-530.64</v>
      </c>
      <c r="C970" s="12">
        <f t="shared" si="271"/>
        <v>1.0500000000000682</v>
      </c>
      <c r="D970" s="16">
        <v>0.66674999999999995</v>
      </c>
      <c r="G970" s="23"/>
      <c r="H970" s="23"/>
      <c r="I970" s="24"/>
      <c r="J970" s="24"/>
      <c r="K970" s="24"/>
      <c r="L970" s="27"/>
      <c r="M970" s="18"/>
      <c r="N970" s="21"/>
      <c r="U970" s="23"/>
      <c r="V970" s="23"/>
      <c r="W970" s="24"/>
      <c r="X970" s="24"/>
      <c r="Y970" s="24"/>
      <c r="Z970" s="27"/>
      <c r="AA970" s="18"/>
    </row>
    <row r="971" spans="1:27" ht="15">
      <c r="A971" s="14">
        <v>529540</v>
      </c>
      <c r="B971" s="12">
        <f t="shared" si="270"/>
        <v>-529.54</v>
      </c>
      <c r="C971" s="12">
        <f t="shared" si="271"/>
        <v>1.1000000000000227</v>
      </c>
      <c r="D971" s="16">
        <v>0.53698000000000001</v>
      </c>
      <c r="G971" s="23"/>
      <c r="H971" s="23"/>
      <c r="I971" s="24"/>
      <c r="J971" s="24"/>
      <c r="K971" s="24"/>
      <c r="L971" s="27"/>
      <c r="M971" s="18"/>
      <c r="N971" s="21"/>
      <c r="U971" s="23"/>
      <c r="V971" s="23"/>
      <c r="W971" s="24"/>
      <c r="X971" s="24"/>
      <c r="Y971" s="24"/>
      <c r="Z971" s="27"/>
      <c r="AA971" s="18"/>
    </row>
    <row r="972" spans="1:27" ht="15">
      <c r="A972" s="14">
        <v>528490</v>
      </c>
      <c r="B972" s="12">
        <f t="shared" si="270"/>
        <v>-528.49</v>
      </c>
      <c r="C972" s="12">
        <f t="shared" si="271"/>
        <v>1.0499999999999545</v>
      </c>
      <c r="D972" s="16">
        <v>0.56521999999999994</v>
      </c>
      <c r="G972" s="23"/>
      <c r="H972" s="23"/>
      <c r="I972" s="24"/>
      <c r="J972" s="24"/>
      <c r="K972" s="24"/>
      <c r="L972" s="27"/>
      <c r="M972" s="18"/>
      <c r="N972" s="21"/>
      <c r="U972" s="23"/>
      <c r="V972" s="23"/>
      <c r="W972" s="24"/>
      <c r="X972" s="24"/>
      <c r="Y972" s="24"/>
      <c r="Z972" s="27"/>
      <c r="AA972" s="18"/>
    </row>
    <row r="973" spans="1:27" ht="15">
      <c r="A973" s="14">
        <v>527390</v>
      </c>
      <c r="B973" s="12">
        <f t="shared" si="270"/>
        <v>-527.39</v>
      </c>
      <c r="C973" s="12">
        <f t="shared" si="271"/>
        <v>1.1000000000000227</v>
      </c>
      <c r="D973" s="16">
        <v>0.72170000000000001</v>
      </c>
      <c r="G973" s="23"/>
      <c r="H973" s="23"/>
      <c r="I973" s="24"/>
      <c r="J973" s="24"/>
      <c r="K973" s="24"/>
      <c r="L973" s="27"/>
      <c r="M973" s="18"/>
      <c r="N973" s="21"/>
      <c r="U973" s="23"/>
      <c r="V973" s="23"/>
      <c r="W973" s="24"/>
      <c r="X973" s="24"/>
      <c r="Y973" s="24"/>
      <c r="Z973" s="27"/>
      <c r="AA973" s="18"/>
    </row>
    <row r="974" spans="1:27" ht="15">
      <c r="A974" s="14">
        <v>526340</v>
      </c>
      <c r="B974" s="12">
        <f t="shared" si="270"/>
        <v>-526.34</v>
      </c>
      <c r="C974" s="12">
        <f t="shared" si="271"/>
        <v>1.0499999999999545</v>
      </c>
      <c r="D974" s="16">
        <v>0.54840999999999995</v>
      </c>
      <c r="G974" s="23"/>
      <c r="H974" s="23"/>
      <c r="I974" s="24"/>
      <c r="J974" s="24"/>
      <c r="K974" s="24"/>
      <c r="L974" s="27"/>
      <c r="M974" s="18"/>
      <c r="N974" s="21"/>
      <c r="U974" s="23"/>
      <c r="V974" s="23"/>
      <c r="W974" s="24"/>
      <c r="X974" s="24"/>
      <c r="Y974" s="24"/>
      <c r="Z974" s="27"/>
      <c r="AA974" s="18"/>
    </row>
    <row r="975" spans="1:27" ht="15">
      <c r="A975" s="14">
        <v>525250</v>
      </c>
      <c r="B975" s="12">
        <f t="shared" si="270"/>
        <v>-525.25</v>
      </c>
      <c r="C975" s="12">
        <f t="shared" si="271"/>
        <v>1.0900000000000318</v>
      </c>
      <c r="D975" s="16">
        <v>0.68659000000000003</v>
      </c>
      <c r="G975" s="23"/>
      <c r="H975" s="23"/>
      <c r="I975" s="24"/>
      <c r="J975" s="24"/>
      <c r="K975" s="24"/>
      <c r="L975" s="27"/>
      <c r="M975" s="18"/>
      <c r="N975" s="21"/>
      <c r="U975" s="23"/>
      <c r="V975" s="23"/>
      <c r="W975" s="24"/>
      <c r="X975" s="24"/>
      <c r="Y975" s="24"/>
      <c r="Z975" s="27"/>
      <c r="AA975" s="18"/>
    </row>
    <row r="976" spans="1:27" ht="15">
      <c r="A976" s="14">
        <v>524200</v>
      </c>
      <c r="B976" s="12">
        <f t="shared" si="270"/>
        <v>-524.20000000000005</v>
      </c>
      <c r="C976" s="12">
        <f t="shared" si="271"/>
        <v>1.0499999999999545</v>
      </c>
      <c r="D976" s="16">
        <v>0.82323999999999997</v>
      </c>
      <c r="G976" s="23"/>
      <c r="H976" s="23"/>
      <c r="I976" s="24"/>
      <c r="J976" s="24"/>
      <c r="K976" s="24"/>
      <c r="L976" s="27"/>
      <c r="M976" s="18"/>
      <c r="N976" s="21"/>
      <c r="U976" s="23"/>
      <c r="V976" s="23"/>
      <c r="W976" s="24"/>
      <c r="X976" s="24"/>
      <c r="Y976" s="24"/>
      <c r="Z976" s="27"/>
      <c r="AA976" s="18"/>
    </row>
    <row r="977" spans="1:27" ht="15">
      <c r="A977" s="14">
        <v>523100</v>
      </c>
      <c r="B977" s="12">
        <f t="shared" si="270"/>
        <v>-523.1</v>
      </c>
      <c r="C977" s="12">
        <f t="shared" si="271"/>
        <v>1.1000000000000227</v>
      </c>
      <c r="D977" s="16">
        <v>0.88793999999999995</v>
      </c>
      <c r="G977" s="23"/>
      <c r="H977" s="23"/>
      <c r="I977" s="24"/>
      <c r="J977" s="24"/>
      <c r="K977" s="24"/>
      <c r="L977" s="27"/>
      <c r="M977" s="18"/>
      <c r="N977" s="21"/>
      <c r="U977" s="23"/>
      <c r="V977" s="23"/>
      <c r="W977" s="24"/>
      <c r="X977" s="24"/>
      <c r="Y977" s="24"/>
      <c r="Z977" s="27"/>
      <c r="AA977" s="18"/>
    </row>
    <row r="978" spans="1:27" ht="15">
      <c r="A978" s="14">
        <v>522050</v>
      </c>
      <c r="B978" s="12">
        <f t="shared" si="270"/>
        <v>-522.04999999999995</v>
      </c>
      <c r="C978" s="12">
        <f t="shared" si="271"/>
        <v>1.0500000000000682</v>
      </c>
      <c r="D978" s="16">
        <v>0.93625999999999998</v>
      </c>
      <c r="G978" s="23"/>
      <c r="H978" s="23"/>
      <c r="I978" s="24"/>
      <c r="J978" s="24"/>
      <c r="K978" s="24"/>
      <c r="L978" s="27"/>
      <c r="M978" s="18"/>
      <c r="N978" s="21"/>
      <c r="U978" s="23"/>
      <c r="V978" s="23"/>
      <c r="W978" s="24"/>
      <c r="X978" s="24"/>
      <c r="Y978" s="24"/>
      <c r="Z978" s="27"/>
      <c r="AA978" s="18"/>
    </row>
    <row r="979" spans="1:27" ht="15">
      <c r="A979" s="14">
        <v>520950</v>
      </c>
      <c r="B979" s="12">
        <f t="shared" si="270"/>
        <v>-520.95000000000005</v>
      </c>
      <c r="C979" s="12">
        <f t="shared" si="271"/>
        <v>1.0999999999999091</v>
      </c>
      <c r="D979" s="16">
        <v>0.96128999999999998</v>
      </c>
      <c r="G979" s="23"/>
      <c r="H979" s="23"/>
      <c r="I979" s="24"/>
      <c r="J979" s="24"/>
      <c r="K979" s="24"/>
      <c r="L979" s="27"/>
      <c r="M979" s="18"/>
      <c r="N979" s="21"/>
      <c r="U979" s="23"/>
      <c r="V979" s="23"/>
      <c r="W979" s="24"/>
      <c r="X979" s="24"/>
      <c r="Y979" s="24"/>
      <c r="Z979" s="27"/>
      <c r="AA979" s="18"/>
    </row>
    <row r="980" spans="1:27" ht="15">
      <c r="A980" s="14">
        <v>519900</v>
      </c>
      <c r="B980" s="12">
        <f t="shared" si="270"/>
        <v>-519.9</v>
      </c>
      <c r="C980" s="12">
        <f t="shared" si="271"/>
        <v>1.0500000000000682</v>
      </c>
      <c r="D980" s="16">
        <v>1.3447</v>
      </c>
      <c r="G980" s="23"/>
      <c r="H980" s="23"/>
      <c r="I980" s="24"/>
      <c r="J980" s="24"/>
      <c r="K980" s="24"/>
      <c r="L980" s="27"/>
      <c r="M980" s="18"/>
      <c r="N980" s="21"/>
      <c r="U980" s="23"/>
      <c r="V980" s="23"/>
      <c r="W980" s="24"/>
      <c r="X980" s="24"/>
      <c r="Y980" s="24"/>
      <c r="Z980" s="27"/>
      <c r="AA980" s="18"/>
    </row>
    <row r="981" spans="1:27" ht="15">
      <c r="A981" s="14">
        <v>518800</v>
      </c>
      <c r="B981" s="12">
        <f t="shared" si="270"/>
        <v>-518.79999999999995</v>
      </c>
      <c r="C981" s="12">
        <f t="shared" si="271"/>
        <v>1.1000000000000227</v>
      </c>
      <c r="D981" s="16">
        <v>1.2756000000000001</v>
      </c>
      <c r="G981" s="23"/>
      <c r="H981" s="23"/>
      <c r="I981" s="24"/>
      <c r="J981" s="24"/>
      <c r="K981" s="24"/>
      <c r="L981" s="27"/>
      <c r="M981" s="18"/>
      <c r="N981" s="21"/>
      <c r="U981" s="23"/>
      <c r="V981" s="23"/>
      <c r="W981" s="24"/>
      <c r="X981" s="24"/>
      <c r="Y981" s="24"/>
      <c r="Z981" s="27"/>
      <c r="AA981" s="18"/>
    </row>
    <row r="982" spans="1:27" ht="15">
      <c r="A982" s="14">
        <v>517750</v>
      </c>
      <c r="B982" s="12">
        <f t="shared" si="270"/>
        <v>-517.75</v>
      </c>
      <c r="C982" s="12">
        <f t="shared" si="271"/>
        <v>1.0499999999999545</v>
      </c>
      <c r="D982" s="16">
        <v>1.5901000000000001</v>
      </c>
      <c r="G982" s="23"/>
      <c r="H982" s="23"/>
      <c r="I982" s="24"/>
      <c r="J982" s="24"/>
      <c r="K982" s="24"/>
      <c r="L982" s="27"/>
      <c r="M982" s="18"/>
      <c r="N982" s="21"/>
      <c r="U982" s="23"/>
      <c r="V982" s="23"/>
      <c r="W982" s="24"/>
      <c r="X982" s="24"/>
      <c r="Y982" s="24"/>
      <c r="Z982" s="27"/>
      <c r="AA982" s="18"/>
    </row>
    <row r="983" spans="1:27" ht="15">
      <c r="A983" s="14">
        <v>516840</v>
      </c>
      <c r="B983" s="12">
        <f t="shared" si="270"/>
        <v>-516.84</v>
      </c>
      <c r="C983" s="12">
        <f t="shared" si="271"/>
        <v>0.90999999999996817</v>
      </c>
      <c r="D983" s="16">
        <v>1.4093</v>
      </c>
      <c r="G983" s="23"/>
      <c r="H983" s="23"/>
      <c r="I983" s="24"/>
      <c r="J983" s="24"/>
      <c r="K983" s="24"/>
      <c r="L983" s="27"/>
      <c r="M983" s="18"/>
      <c r="N983" s="21"/>
      <c r="U983" s="23"/>
      <c r="V983" s="23"/>
      <c r="W983" s="24"/>
      <c r="X983" s="24"/>
      <c r="Y983" s="24"/>
      <c r="Z983" s="27"/>
      <c r="AA983" s="18"/>
    </row>
    <row r="984" spans="1:27" ht="15">
      <c r="A984" s="14">
        <v>515740</v>
      </c>
      <c r="B984" s="12">
        <f t="shared" si="270"/>
        <v>-515.74</v>
      </c>
      <c r="C984" s="12">
        <f t="shared" si="271"/>
        <v>1.1000000000000227</v>
      </c>
      <c r="D984" s="16">
        <v>1.8251999999999999</v>
      </c>
      <c r="G984" s="23"/>
      <c r="H984" s="23"/>
      <c r="I984" s="24"/>
      <c r="J984" s="24"/>
      <c r="K984" s="24"/>
      <c r="L984" s="27"/>
      <c r="M984" s="18"/>
      <c r="N984" s="21"/>
      <c r="U984" s="23"/>
      <c r="V984" s="23"/>
      <c r="W984" s="24"/>
      <c r="X984" s="24"/>
      <c r="Y984" s="24"/>
      <c r="Z984" s="27"/>
      <c r="AA984" s="18"/>
    </row>
    <row r="985" spans="1:27" ht="15">
      <c r="A985" s="14">
        <v>514640</v>
      </c>
      <c r="B985" s="12">
        <f t="shared" si="270"/>
        <v>-514.64</v>
      </c>
      <c r="C985" s="12">
        <f t="shared" si="271"/>
        <v>1.1000000000000227</v>
      </c>
      <c r="D985" s="16">
        <v>1.7970999999999999</v>
      </c>
      <c r="G985" s="23"/>
      <c r="H985" s="23"/>
      <c r="I985" s="24"/>
      <c r="J985" s="24"/>
      <c r="K985" s="24"/>
      <c r="L985" s="27"/>
      <c r="M985" s="18"/>
      <c r="N985" s="21"/>
      <c r="U985" s="23"/>
      <c r="V985" s="23"/>
      <c r="W985" s="24"/>
      <c r="X985" s="24"/>
      <c r="Y985" s="24"/>
      <c r="Z985" s="27"/>
      <c r="AA985" s="18"/>
    </row>
    <row r="986" spans="1:27" ht="15">
      <c r="A986" s="14">
        <v>513550</v>
      </c>
      <c r="B986" s="12">
        <f t="shared" si="270"/>
        <v>-513.54999999999995</v>
      </c>
      <c r="C986" s="12">
        <f t="shared" si="271"/>
        <v>1.0900000000000318</v>
      </c>
      <c r="D986" s="16">
        <v>1.9605999999999999</v>
      </c>
      <c r="G986" s="23"/>
      <c r="H986" s="23"/>
      <c r="I986" s="24"/>
      <c r="J986" s="24"/>
      <c r="K986" s="24"/>
      <c r="L986" s="27"/>
      <c r="M986" s="18"/>
      <c r="N986" s="21"/>
      <c r="U986" s="23"/>
      <c r="V986" s="23"/>
      <c r="W986" s="24"/>
      <c r="X986" s="24"/>
      <c r="Y986" s="24"/>
      <c r="Z986" s="27"/>
      <c r="AA986" s="18"/>
    </row>
    <row r="987" spans="1:27" ht="15">
      <c r="A987" s="14">
        <v>512450</v>
      </c>
      <c r="B987" s="12">
        <f t="shared" si="270"/>
        <v>-512.45000000000005</v>
      </c>
      <c r="C987" s="12">
        <f t="shared" si="271"/>
        <v>1.0999999999999091</v>
      </c>
      <c r="D987" s="16">
        <v>1.7659</v>
      </c>
      <c r="G987" s="23"/>
      <c r="H987" s="23"/>
      <c r="I987" s="24"/>
      <c r="J987" s="24"/>
      <c r="K987" s="24"/>
      <c r="L987" s="27"/>
      <c r="M987" s="18"/>
      <c r="N987" s="21"/>
      <c r="U987" s="23"/>
      <c r="V987" s="23"/>
      <c r="W987" s="24"/>
      <c r="X987" s="24"/>
      <c r="Y987" s="24"/>
      <c r="Z987" s="27"/>
      <c r="AA987" s="18"/>
    </row>
    <row r="988" spans="1:27" ht="15">
      <c r="A988" s="14">
        <v>511350</v>
      </c>
      <c r="B988" s="12">
        <f t="shared" si="270"/>
        <v>-511.35</v>
      </c>
      <c r="C988" s="12">
        <f t="shared" si="271"/>
        <v>1.1000000000000227</v>
      </c>
      <c r="D988" s="16">
        <v>1.5845</v>
      </c>
      <c r="G988" s="23"/>
      <c r="H988" s="23"/>
      <c r="I988" s="24"/>
      <c r="J988" s="24"/>
      <c r="K988" s="24"/>
      <c r="L988" s="27"/>
      <c r="M988" s="18"/>
      <c r="N988" s="21"/>
      <c r="U988" s="23"/>
      <c r="V988" s="23"/>
      <c r="W988" s="24"/>
      <c r="X988" s="24"/>
      <c r="Y988" s="24"/>
      <c r="Z988" s="27"/>
      <c r="AA988" s="18"/>
    </row>
    <row r="989" spans="1:27" ht="15">
      <c r="A989" s="14">
        <v>510440</v>
      </c>
      <c r="B989" s="12">
        <f t="shared" si="270"/>
        <v>-510.44</v>
      </c>
      <c r="C989" s="12">
        <f t="shared" si="271"/>
        <v>0.91000000000002501</v>
      </c>
      <c r="D989" s="16">
        <v>1.2278</v>
      </c>
      <c r="G989" s="23"/>
      <c r="H989" s="23"/>
      <c r="I989" s="24"/>
      <c r="J989" s="24"/>
      <c r="K989" s="24"/>
      <c r="L989" s="27"/>
      <c r="M989" s="18"/>
      <c r="N989" s="21"/>
      <c r="U989" s="23"/>
      <c r="V989" s="23"/>
      <c r="W989" s="24"/>
      <c r="X989" s="24"/>
      <c r="Y989" s="24"/>
      <c r="Z989" s="27"/>
      <c r="AA989" s="18"/>
    </row>
    <row r="990" spans="1:27" ht="15">
      <c r="A990" s="14">
        <v>509340</v>
      </c>
      <c r="B990" s="12">
        <f t="shared" si="270"/>
        <v>-509.34</v>
      </c>
      <c r="C990" s="12">
        <f t="shared" si="271"/>
        <v>1.1000000000000227</v>
      </c>
      <c r="D990" s="16">
        <v>1.2332000000000001</v>
      </c>
      <c r="G990" s="23"/>
      <c r="H990" s="23"/>
      <c r="I990" s="24"/>
      <c r="J990" s="24"/>
      <c r="K990" s="24"/>
      <c r="L990" s="27"/>
      <c r="M990" s="18"/>
      <c r="N990" s="21"/>
      <c r="U990" s="23"/>
      <c r="V990" s="23"/>
      <c r="W990" s="24"/>
      <c r="X990" s="24"/>
      <c r="Y990" s="24"/>
      <c r="Z990" s="27"/>
      <c r="AA990" s="18"/>
    </row>
    <row r="991" spans="1:27" ht="15">
      <c r="A991" s="14">
        <v>508240</v>
      </c>
      <c r="B991" s="12">
        <f t="shared" si="270"/>
        <v>-508.24</v>
      </c>
      <c r="C991" s="12">
        <f t="shared" si="271"/>
        <v>1.0999999999999659</v>
      </c>
      <c r="D991" s="16">
        <v>1.2193000000000001</v>
      </c>
      <c r="G991" s="23"/>
      <c r="H991" s="23"/>
      <c r="I991" s="24"/>
      <c r="J991" s="24"/>
      <c r="K991" s="24"/>
      <c r="L991" s="27"/>
      <c r="M991" s="18"/>
      <c r="N991" s="21"/>
      <c r="U991" s="23"/>
      <c r="V991" s="23"/>
      <c r="W991" s="24"/>
      <c r="X991" s="24"/>
      <c r="Y991" s="24"/>
      <c r="Z991" s="27"/>
      <c r="AA991" s="18"/>
    </row>
    <row r="992" spans="1:27" ht="15">
      <c r="A992" s="14">
        <v>507150</v>
      </c>
      <c r="B992" s="12">
        <f t="shared" si="270"/>
        <v>-507.15</v>
      </c>
      <c r="C992" s="12">
        <f t="shared" si="271"/>
        <v>1.0900000000000318</v>
      </c>
      <c r="D992" s="16">
        <v>0.98843999999999999</v>
      </c>
      <c r="G992" s="23"/>
      <c r="H992" s="23"/>
      <c r="I992" s="24"/>
      <c r="J992" s="24"/>
      <c r="K992" s="24"/>
      <c r="L992" s="27"/>
      <c r="M992" s="18"/>
      <c r="N992" s="21"/>
      <c r="U992" s="23"/>
      <c r="V992" s="23"/>
      <c r="W992" s="24"/>
      <c r="X992" s="24"/>
      <c r="Y992" s="24"/>
      <c r="Z992" s="27"/>
      <c r="AA992" s="18"/>
    </row>
    <row r="993" spans="1:27" ht="15">
      <c r="A993" s="14">
        <v>506050</v>
      </c>
      <c r="B993" s="12">
        <f t="shared" si="270"/>
        <v>-506.05</v>
      </c>
      <c r="C993" s="12">
        <f t="shared" si="271"/>
        <v>1.0999999999999659</v>
      </c>
      <c r="D993" s="16">
        <v>1.1833</v>
      </c>
      <c r="G993" s="23"/>
      <c r="H993" s="23"/>
      <c r="I993" s="24"/>
      <c r="J993" s="24"/>
      <c r="K993" s="24"/>
      <c r="L993" s="27"/>
      <c r="M993" s="18"/>
      <c r="N993" s="21"/>
      <c r="U993" s="23"/>
      <c r="V993" s="23"/>
      <c r="W993" s="24"/>
      <c r="X993" s="24"/>
      <c r="Y993" s="24"/>
      <c r="Z993" s="27"/>
      <c r="AA993" s="18"/>
    </row>
    <row r="994" spans="1:27" ht="15">
      <c r="A994" s="14">
        <v>504950</v>
      </c>
      <c r="B994" s="12">
        <f t="shared" si="270"/>
        <v>-504.95</v>
      </c>
      <c r="C994" s="12">
        <f t="shared" si="271"/>
        <v>1.1000000000000227</v>
      </c>
      <c r="D994" s="16">
        <v>1.1629</v>
      </c>
      <c r="G994" s="23"/>
      <c r="H994" s="23"/>
      <c r="I994" s="24"/>
      <c r="J994" s="24"/>
      <c r="K994" s="24"/>
      <c r="L994" s="27"/>
      <c r="M994" s="18"/>
      <c r="N994" s="21"/>
      <c r="U994" s="23"/>
      <c r="V994" s="23"/>
      <c r="W994" s="24"/>
      <c r="X994" s="24"/>
      <c r="Y994" s="24"/>
      <c r="Z994" s="27"/>
      <c r="AA994" s="18"/>
    </row>
    <row r="995" spans="1:27" ht="15">
      <c r="A995" s="14">
        <v>504040</v>
      </c>
      <c r="B995" s="12">
        <f t="shared" si="270"/>
        <v>-504.04</v>
      </c>
      <c r="C995" s="12">
        <f t="shared" si="271"/>
        <v>0.90999999999996817</v>
      </c>
      <c r="D995" s="16">
        <v>1.097</v>
      </c>
      <c r="G995" s="23"/>
      <c r="H995" s="23"/>
      <c r="I995" s="24"/>
      <c r="J995" s="24"/>
      <c r="K995" s="24"/>
      <c r="L995" s="27"/>
      <c r="M995" s="18"/>
      <c r="N995" s="21"/>
      <c r="U995" s="23"/>
      <c r="V995" s="23"/>
      <c r="W995" s="24"/>
      <c r="X995" s="24"/>
      <c r="Y995" s="24"/>
      <c r="Z995" s="27"/>
      <c r="AA995" s="18"/>
    </row>
    <row r="996" spans="1:27" ht="15">
      <c r="A996" s="14">
        <v>502940</v>
      </c>
      <c r="B996" s="12">
        <f t="shared" si="270"/>
        <v>-502.94</v>
      </c>
      <c r="C996" s="12">
        <f t="shared" si="271"/>
        <v>1.1000000000000227</v>
      </c>
      <c r="D996" s="16">
        <v>1.1185</v>
      </c>
      <c r="G996" s="23"/>
      <c r="H996" s="23"/>
      <c r="I996" s="24"/>
      <c r="J996" s="24"/>
      <c r="K996" s="24"/>
      <c r="L996" s="27"/>
      <c r="M996" s="18"/>
      <c r="N996" s="21"/>
      <c r="U996" s="23"/>
      <c r="V996" s="23"/>
      <c r="W996" s="24"/>
      <c r="X996" s="24"/>
      <c r="Y996" s="24"/>
      <c r="Z996" s="27"/>
      <c r="AA996" s="18"/>
    </row>
    <row r="997" spans="1:27" ht="15">
      <c r="A997" s="14">
        <v>501890</v>
      </c>
      <c r="B997" s="12">
        <f t="shared" si="270"/>
        <v>-501.89</v>
      </c>
      <c r="C997" s="12">
        <f t="shared" si="271"/>
        <v>1.0500000000000114</v>
      </c>
      <c r="D997" s="16">
        <v>1.0659000000000001</v>
      </c>
      <c r="G997" s="23"/>
      <c r="H997" s="23"/>
      <c r="I997" s="24"/>
      <c r="J997" s="24"/>
      <c r="K997" s="24"/>
      <c r="L997" s="27"/>
      <c r="M997" s="18"/>
      <c r="N997" s="21"/>
      <c r="U997" s="23"/>
      <c r="V997" s="23"/>
      <c r="W997" s="24"/>
      <c r="X997" s="24"/>
      <c r="Y997" s="24"/>
      <c r="Z997" s="27"/>
      <c r="AA997" s="18"/>
    </row>
    <row r="998" spans="1:27" ht="15">
      <c r="A998" s="14">
        <v>500800</v>
      </c>
      <c r="B998" s="12">
        <f t="shared" si="270"/>
        <v>-500.8</v>
      </c>
      <c r="C998" s="12">
        <f t="shared" si="271"/>
        <v>1.089999999999975</v>
      </c>
      <c r="D998" s="16">
        <v>1.0498000000000001</v>
      </c>
      <c r="G998" s="23"/>
      <c r="H998" s="23"/>
      <c r="I998" s="24"/>
      <c r="J998" s="24"/>
      <c r="K998" s="24"/>
      <c r="L998" s="27"/>
      <c r="M998" s="18"/>
      <c r="N998" s="21"/>
      <c r="U998" s="23"/>
      <c r="V998" s="23"/>
      <c r="W998" s="24"/>
      <c r="X998" s="24"/>
      <c r="Y998" s="24"/>
      <c r="Z998" s="27"/>
      <c r="AA998" s="18"/>
    </row>
    <row r="999" spans="1:27" ht="15">
      <c r="A999" s="14">
        <v>499700</v>
      </c>
      <c r="B999" s="12">
        <f t="shared" si="270"/>
        <v>-499.7</v>
      </c>
      <c r="C999" s="12">
        <f t="shared" si="271"/>
        <v>1.1000000000000227</v>
      </c>
      <c r="D999" s="16">
        <v>1.2999000000000001</v>
      </c>
      <c r="G999" s="23"/>
      <c r="H999" s="23"/>
      <c r="I999" s="24"/>
      <c r="J999" s="24"/>
      <c r="K999" s="24"/>
      <c r="L999" s="27"/>
      <c r="M999" s="18"/>
      <c r="N999" s="21"/>
      <c r="U999" s="23"/>
      <c r="V999" s="23"/>
      <c r="W999" s="24"/>
      <c r="X999" s="24"/>
      <c r="Y999" s="24"/>
      <c r="Z999" s="27"/>
      <c r="AA999" s="18"/>
    </row>
    <row r="1000" spans="1:27" ht="15">
      <c r="A1000" s="14">
        <v>498600</v>
      </c>
      <c r="B1000" s="12">
        <f t="shared" si="270"/>
        <v>-498.6</v>
      </c>
      <c r="C1000" s="12">
        <f t="shared" si="271"/>
        <v>1.0999999999999659</v>
      </c>
      <c r="D1000" s="16">
        <v>1.1456999999999999</v>
      </c>
      <c r="G1000" s="23"/>
      <c r="H1000" s="23"/>
      <c r="I1000" s="24"/>
      <c r="J1000" s="24"/>
      <c r="K1000" s="24"/>
      <c r="L1000" s="27"/>
      <c r="M1000" s="18"/>
      <c r="N1000" s="21"/>
      <c r="U1000" s="23"/>
      <c r="V1000" s="23"/>
      <c r="W1000" s="24"/>
      <c r="X1000" s="24"/>
      <c r="Y1000" s="24"/>
      <c r="Z1000" s="27"/>
      <c r="AA1000" s="18"/>
    </row>
    <row r="1001" spans="1:27" ht="15">
      <c r="A1001" s="14">
        <v>497550</v>
      </c>
      <c r="B1001" s="12">
        <f t="shared" si="270"/>
        <v>-497.55</v>
      </c>
      <c r="C1001" s="12">
        <f t="shared" si="271"/>
        <v>1.0500000000000114</v>
      </c>
      <c r="D1001" s="16">
        <v>1.2097</v>
      </c>
      <c r="G1001" s="23"/>
      <c r="H1001" s="23"/>
      <c r="I1001" s="24"/>
      <c r="J1001" s="24"/>
      <c r="K1001" s="24"/>
      <c r="L1001" s="27"/>
      <c r="M1001" s="18"/>
      <c r="N1001" s="21"/>
      <c r="U1001" s="23"/>
      <c r="V1001" s="23"/>
      <c r="W1001" s="24"/>
      <c r="X1001" s="24"/>
      <c r="Y1001" s="24"/>
      <c r="Z1001" s="27"/>
      <c r="AA1001" s="18"/>
    </row>
    <row r="1002" spans="1:27" ht="15">
      <c r="A1002" s="14">
        <v>496450</v>
      </c>
      <c r="B1002" s="12">
        <f t="shared" si="270"/>
        <v>-496.45</v>
      </c>
      <c r="C1002" s="12">
        <f t="shared" si="271"/>
        <v>1.1000000000000227</v>
      </c>
      <c r="D1002" s="16">
        <v>1.5058</v>
      </c>
      <c r="G1002" s="23"/>
      <c r="H1002" s="23"/>
      <c r="I1002" s="24"/>
      <c r="J1002" s="24"/>
      <c r="K1002" s="24"/>
      <c r="L1002" s="27"/>
      <c r="M1002" s="18"/>
      <c r="N1002" s="21"/>
      <c r="U1002" s="23"/>
      <c r="V1002" s="23"/>
      <c r="W1002" s="24"/>
      <c r="X1002" s="24"/>
      <c r="Y1002" s="24"/>
      <c r="Z1002" s="27"/>
      <c r="AA1002" s="18"/>
    </row>
    <row r="1003" spans="1:27" ht="15">
      <c r="A1003" s="14">
        <v>495360</v>
      </c>
      <c r="B1003" s="12">
        <f t="shared" si="270"/>
        <v>-495.36</v>
      </c>
      <c r="C1003" s="12">
        <f t="shared" si="271"/>
        <v>1.089999999999975</v>
      </c>
      <c r="D1003" s="16">
        <v>1.5843</v>
      </c>
      <c r="G1003" s="23"/>
      <c r="H1003" s="23"/>
      <c r="I1003" s="24"/>
      <c r="J1003" s="24"/>
      <c r="K1003" s="24"/>
      <c r="L1003" s="27"/>
      <c r="M1003" s="18"/>
      <c r="N1003" s="21"/>
      <c r="U1003" s="23"/>
      <c r="V1003" s="23"/>
      <c r="W1003" s="24"/>
      <c r="X1003" s="24"/>
      <c r="Y1003" s="24"/>
      <c r="Z1003" s="27"/>
      <c r="AA1003" s="18"/>
    </row>
    <row r="1004" spans="1:27" ht="15">
      <c r="A1004" s="14">
        <v>494440</v>
      </c>
      <c r="B1004" s="12">
        <f t="shared" si="270"/>
        <v>-494.44</v>
      </c>
      <c r="C1004" s="12">
        <f t="shared" si="271"/>
        <v>0.92000000000001592</v>
      </c>
      <c r="D1004" s="16">
        <v>0.86438999999999999</v>
      </c>
      <c r="G1004" s="23"/>
      <c r="H1004" s="23"/>
      <c r="I1004" s="24"/>
      <c r="J1004" s="24"/>
      <c r="K1004" s="24"/>
      <c r="L1004" s="27"/>
      <c r="M1004" s="18"/>
      <c r="N1004" s="21"/>
      <c r="U1004" s="23"/>
      <c r="V1004" s="23"/>
      <c r="W1004" s="24"/>
      <c r="X1004" s="24"/>
      <c r="Y1004" s="24"/>
      <c r="Z1004" s="27"/>
      <c r="AA1004" s="18"/>
    </row>
    <row r="1005" spans="1:27" ht="15">
      <c r="A1005" s="14">
        <v>493390</v>
      </c>
      <c r="B1005" s="12">
        <f t="shared" si="270"/>
        <v>-493.39</v>
      </c>
      <c r="C1005" s="12">
        <f t="shared" si="271"/>
        <v>1.0500000000000114</v>
      </c>
      <c r="D1005" s="16">
        <v>1.2310000000000001</v>
      </c>
      <c r="G1005" s="23"/>
      <c r="H1005" s="23"/>
      <c r="I1005" s="24"/>
      <c r="J1005" s="24"/>
      <c r="K1005" s="24"/>
      <c r="L1005" s="27"/>
      <c r="M1005" s="18"/>
      <c r="N1005" s="21"/>
      <c r="U1005" s="23"/>
      <c r="V1005" s="23"/>
      <c r="W1005" s="24"/>
      <c r="X1005" s="24"/>
      <c r="Y1005" s="24"/>
      <c r="Z1005" s="27"/>
      <c r="AA1005" s="18"/>
    </row>
    <row r="1006" spans="1:27" ht="15">
      <c r="A1006" s="14">
        <v>492340</v>
      </c>
      <c r="B1006" s="12">
        <f t="shared" si="270"/>
        <v>-492.34</v>
      </c>
      <c r="C1006" s="12">
        <f t="shared" si="271"/>
        <v>1.0500000000000114</v>
      </c>
      <c r="D1006" s="16">
        <v>1.4338</v>
      </c>
      <c r="G1006" s="23"/>
      <c r="H1006" s="23"/>
      <c r="I1006" s="24"/>
      <c r="J1006" s="24"/>
      <c r="K1006" s="24"/>
      <c r="L1006" s="27"/>
      <c r="M1006" s="18"/>
      <c r="N1006" s="21"/>
      <c r="U1006" s="23"/>
      <c r="V1006" s="23"/>
      <c r="W1006" s="24"/>
      <c r="X1006" s="24"/>
      <c r="Y1006" s="24"/>
      <c r="Z1006" s="27"/>
      <c r="AA1006" s="18"/>
    </row>
    <row r="1007" spans="1:27" ht="15">
      <c r="A1007" s="14">
        <v>491290</v>
      </c>
      <c r="B1007" s="12">
        <f t="shared" si="270"/>
        <v>-491.29</v>
      </c>
      <c r="C1007" s="12">
        <f t="shared" si="271"/>
        <v>1.0499999999999545</v>
      </c>
      <c r="D1007" s="16">
        <v>1.7715000000000001</v>
      </c>
      <c r="G1007" s="23"/>
      <c r="H1007" s="23"/>
      <c r="I1007" s="24"/>
      <c r="J1007" s="24"/>
      <c r="K1007" s="24"/>
      <c r="L1007" s="27"/>
      <c r="M1007" s="18"/>
      <c r="N1007" s="21"/>
      <c r="U1007" s="23"/>
      <c r="V1007" s="23"/>
      <c r="W1007" s="24"/>
      <c r="X1007" s="24"/>
      <c r="Y1007" s="24"/>
      <c r="Z1007" s="27"/>
      <c r="AA1007" s="18"/>
    </row>
    <row r="1008" spans="1:27" ht="15">
      <c r="A1008" s="14">
        <v>490190</v>
      </c>
      <c r="B1008" s="12">
        <f t="shared" si="270"/>
        <v>-490.19</v>
      </c>
      <c r="C1008" s="12">
        <f t="shared" si="271"/>
        <v>1.1000000000000227</v>
      </c>
      <c r="D1008" s="16">
        <v>1.6071</v>
      </c>
      <c r="G1008" s="23"/>
      <c r="H1008" s="23"/>
      <c r="I1008" s="24"/>
      <c r="J1008" s="24"/>
      <c r="K1008" s="24"/>
      <c r="L1008" s="27"/>
      <c r="M1008" s="18"/>
      <c r="N1008" s="21"/>
      <c r="U1008" s="23"/>
      <c r="V1008" s="23"/>
      <c r="W1008" s="24"/>
      <c r="X1008" s="24"/>
      <c r="Y1008" s="24"/>
      <c r="Z1008" s="27"/>
      <c r="AA1008" s="18"/>
    </row>
    <row r="1009" spans="1:27" ht="15">
      <c r="A1009" s="14">
        <v>489140</v>
      </c>
      <c r="B1009" s="12">
        <f t="shared" si="270"/>
        <v>-489.14</v>
      </c>
      <c r="C1009" s="12">
        <f t="shared" si="271"/>
        <v>1.0500000000000114</v>
      </c>
      <c r="D1009" s="16">
        <v>1.1373</v>
      </c>
      <c r="G1009" s="23"/>
      <c r="H1009" s="23"/>
      <c r="I1009" s="24"/>
      <c r="J1009" s="24"/>
      <c r="K1009" s="24"/>
      <c r="L1009" s="27"/>
      <c r="M1009" s="18"/>
      <c r="N1009" s="21"/>
      <c r="U1009" s="23"/>
      <c r="V1009" s="23"/>
      <c r="W1009" s="24"/>
      <c r="X1009" s="24"/>
      <c r="Y1009" s="24"/>
      <c r="Z1009" s="27"/>
      <c r="AA1009" s="18"/>
    </row>
    <row r="1010" spans="1:27" ht="15">
      <c r="A1010" s="14">
        <v>488090</v>
      </c>
      <c r="B1010" s="12">
        <f t="shared" si="270"/>
        <v>-488.09</v>
      </c>
      <c r="C1010" s="12">
        <f t="shared" si="271"/>
        <v>1.0500000000000114</v>
      </c>
      <c r="D1010" s="16">
        <v>1.0115000000000001</v>
      </c>
      <c r="G1010" s="23"/>
      <c r="H1010" s="23"/>
      <c r="I1010" s="24"/>
      <c r="J1010" s="24"/>
      <c r="K1010" s="24"/>
      <c r="L1010" s="27"/>
      <c r="M1010" s="18"/>
      <c r="N1010" s="21"/>
      <c r="U1010" s="23"/>
      <c r="V1010" s="23"/>
      <c r="W1010" s="24"/>
      <c r="X1010" s="24"/>
      <c r="Y1010" s="24"/>
      <c r="Z1010" s="27"/>
      <c r="AA1010" s="18"/>
    </row>
    <row r="1011" spans="1:27" ht="15">
      <c r="A1011" s="14">
        <v>487040</v>
      </c>
      <c r="B1011" s="12">
        <f t="shared" si="270"/>
        <v>-487.04</v>
      </c>
      <c r="C1011" s="12">
        <f t="shared" si="271"/>
        <v>1.0499999999999545</v>
      </c>
      <c r="D1011" s="16">
        <v>1.0713999999999999</v>
      </c>
      <c r="G1011" s="23"/>
      <c r="H1011" s="23"/>
      <c r="I1011" s="24"/>
      <c r="J1011" s="24"/>
      <c r="K1011" s="24"/>
      <c r="L1011" s="27"/>
      <c r="M1011" s="18"/>
      <c r="N1011" s="21"/>
      <c r="U1011" s="23"/>
      <c r="V1011" s="23"/>
      <c r="W1011" s="24"/>
      <c r="X1011" s="24"/>
      <c r="Y1011" s="24"/>
      <c r="Z1011" s="27"/>
      <c r="AA1011" s="18"/>
    </row>
    <row r="1012" spans="1:27" ht="15">
      <c r="A1012" s="14">
        <v>485990</v>
      </c>
      <c r="B1012" s="12">
        <f t="shared" si="270"/>
        <v>-485.99</v>
      </c>
      <c r="C1012" s="12">
        <f t="shared" si="271"/>
        <v>1.0500000000000114</v>
      </c>
      <c r="D1012" s="16">
        <v>1.1335999999999999</v>
      </c>
      <c r="G1012" s="23"/>
      <c r="H1012" s="23"/>
      <c r="I1012" s="24"/>
      <c r="J1012" s="24"/>
      <c r="K1012" s="24"/>
      <c r="L1012" s="27"/>
      <c r="M1012" s="18"/>
      <c r="N1012" s="21"/>
      <c r="U1012" s="23"/>
      <c r="V1012" s="23"/>
      <c r="W1012" s="24"/>
      <c r="X1012" s="24"/>
      <c r="Y1012" s="24"/>
      <c r="Z1012" s="27"/>
      <c r="AA1012" s="18"/>
    </row>
    <row r="1013" spans="1:27" ht="15">
      <c r="A1013" s="14">
        <v>484940</v>
      </c>
      <c r="B1013" s="12">
        <f t="shared" si="270"/>
        <v>-484.94</v>
      </c>
      <c r="C1013" s="12">
        <f t="shared" si="271"/>
        <v>1.0500000000000114</v>
      </c>
      <c r="D1013" s="16">
        <v>1.0177</v>
      </c>
      <c r="G1013" s="23"/>
      <c r="H1013" s="23"/>
      <c r="I1013" s="24"/>
      <c r="J1013" s="24"/>
      <c r="K1013" s="24"/>
      <c r="L1013" s="27"/>
      <c r="M1013" s="18"/>
      <c r="N1013" s="21"/>
      <c r="U1013" s="23"/>
      <c r="V1013" s="23"/>
      <c r="W1013" s="24"/>
      <c r="X1013" s="24"/>
      <c r="Y1013" s="24"/>
      <c r="Z1013" s="27"/>
      <c r="AA1013" s="18"/>
    </row>
    <row r="1014" spans="1:27" ht="15">
      <c r="A1014" s="14">
        <v>483890</v>
      </c>
      <c r="B1014" s="12">
        <f t="shared" si="270"/>
        <v>-483.89</v>
      </c>
      <c r="C1014" s="12">
        <f t="shared" si="271"/>
        <v>1.0500000000000114</v>
      </c>
      <c r="D1014" s="16">
        <v>1.0023</v>
      </c>
      <c r="G1014" s="23"/>
      <c r="H1014" s="23"/>
      <c r="I1014" s="24"/>
      <c r="J1014" s="24"/>
      <c r="K1014" s="24"/>
      <c r="L1014" s="27"/>
      <c r="M1014" s="18"/>
      <c r="N1014" s="21"/>
      <c r="U1014" s="23"/>
      <c r="V1014" s="23"/>
      <c r="W1014" s="24"/>
      <c r="X1014" s="24"/>
      <c r="Y1014" s="24"/>
      <c r="Z1014" s="27"/>
      <c r="AA1014" s="18"/>
    </row>
    <row r="1015" spans="1:27" ht="15">
      <c r="A1015" s="14">
        <v>482830</v>
      </c>
      <c r="B1015" s="12">
        <f t="shared" si="270"/>
        <v>-482.83</v>
      </c>
      <c r="C1015" s="12">
        <f t="shared" si="271"/>
        <v>1.0600000000000023</v>
      </c>
      <c r="D1015" s="16">
        <v>1.0595000000000001</v>
      </c>
      <c r="G1015" s="23"/>
      <c r="H1015" s="23"/>
      <c r="I1015" s="24"/>
      <c r="J1015" s="24"/>
      <c r="K1015" s="24"/>
      <c r="L1015" s="27"/>
      <c r="M1015" s="18"/>
      <c r="N1015" s="21"/>
      <c r="U1015" s="23"/>
      <c r="V1015" s="23"/>
      <c r="W1015" s="24"/>
      <c r="X1015" s="24"/>
      <c r="Y1015" s="24"/>
      <c r="Z1015" s="27"/>
      <c r="AA1015" s="18"/>
    </row>
    <row r="1016" spans="1:27" ht="15">
      <c r="A1016" s="14">
        <v>481740</v>
      </c>
      <c r="B1016" s="12">
        <f t="shared" si="270"/>
        <v>-481.74</v>
      </c>
      <c r="C1016" s="12">
        <f t="shared" si="271"/>
        <v>1.089999999999975</v>
      </c>
      <c r="D1016" s="16">
        <v>1.0224</v>
      </c>
      <c r="G1016" s="23"/>
      <c r="H1016" s="23"/>
      <c r="I1016" s="24"/>
      <c r="J1016" s="24"/>
      <c r="K1016" s="24"/>
      <c r="L1016" s="27"/>
      <c r="M1016" s="18"/>
      <c r="N1016" s="21"/>
      <c r="U1016" s="23"/>
      <c r="V1016" s="23"/>
      <c r="W1016" s="24"/>
      <c r="X1016" s="24"/>
      <c r="Y1016" s="24"/>
      <c r="Z1016" s="27"/>
      <c r="AA1016" s="18"/>
    </row>
    <row r="1017" spans="1:27" ht="15">
      <c r="A1017" s="14">
        <v>480690</v>
      </c>
      <c r="B1017" s="12">
        <f t="shared" si="270"/>
        <v>-480.69</v>
      </c>
      <c r="C1017" s="12">
        <f t="shared" si="271"/>
        <v>1.0500000000000114</v>
      </c>
      <c r="D1017" s="16">
        <v>0.74848000000000003</v>
      </c>
      <c r="G1017" s="23"/>
      <c r="H1017" s="23"/>
      <c r="I1017" s="24"/>
      <c r="J1017" s="24"/>
      <c r="K1017" s="24"/>
      <c r="L1017" s="27"/>
      <c r="M1017" s="18"/>
      <c r="N1017" s="21"/>
      <c r="U1017" s="23"/>
      <c r="V1017" s="23"/>
      <c r="W1017" s="24"/>
      <c r="X1017" s="24"/>
      <c r="Y1017" s="24"/>
      <c r="Z1017" s="27"/>
      <c r="AA1017" s="18"/>
    </row>
    <row r="1018" spans="1:27" ht="15">
      <c r="A1018" s="14">
        <v>479640</v>
      </c>
      <c r="B1018" s="12">
        <f t="shared" si="270"/>
        <v>-479.64</v>
      </c>
      <c r="C1018" s="12">
        <f t="shared" si="271"/>
        <v>1.0500000000000114</v>
      </c>
      <c r="D1018" s="16">
        <v>0.84309000000000001</v>
      </c>
      <c r="G1018" s="23"/>
      <c r="H1018" s="23"/>
      <c r="I1018" s="24"/>
      <c r="J1018" s="24"/>
      <c r="K1018" s="24"/>
      <c r="L1018" s="27"/>
      <c r="M1018" s="18"/>
      <c r="N1018" s="21"/>
      <c r="U1018" s="23"/>
      <c r="V1018" s="23"/>
      <c r="W1018" s="24"/>
      <c r="X1018" s="24"/>
      <c r="Y1018" s="24"/>
      <c r="Z1018" s="27"/>
      <c r="AA1018" s="18"/>
    </row>
    <row r="1019" spans="1:27" ht="15">
      <c r="A1019" s="14">
        <v>478580</v>
      </c>
      <c r="B1019" s="12">
        <f t="shared" si="270"/>
        <v>-478.58</v>
      </c>
      <c r="C1019" s="12">
        <f t="shared" si="271"/>
        <v>1.0600000000000023</v>
      </c>
      <c r="D1019" s="16">
        <v>0.90371999999999997</v>
      </c>
      <c r="G1019" s="23"/>
      <c r="H1019" s="23"/>
      <c r="I1019" s="24"/>
      <c r="J1019" s="24"/>
      <c r="K1019" s="24"/>
      <c r="L1019" s="27"/>
      <c r="M1019" s="18"/>
      <c r="N1019" s="21"/>
      <c r="U1019" s="23"/>
      <c r="V1019" s="23"/>
      <c r="W1019" s="24"/>
      <c r="X1019" s="24"/>
      <c r="Y1019" s="24"/>
      <c r="Z1019" s="27"/>
      <c r="AA1019" s="18"/>
    </row>
    <row r="1020" spans="1:27" ht="15">
      <c r="A1020" s="14">
        <v>477530</v>
      </c>
      <c r="B1020" s="12">
        <f t="shared" si="270"/>
        <v>-477.53</v>
      </c>
      <c r="C1020" s="12">
        <f t="shared" si="271"/>
        <v>1.0500000000000114</v>
      </c>
      <c r="D1020" s="16">
        <v>1.0859000000000001</v>
      </c>
      <c r="G1020" s="23"/>
      <c r="H1020" s="23"/>
      <c r="I1020" s="24"/>
      <c r="J1020" s="24"/>
      <c r="K1020" s="24"/>
      <c r="L1020" s="27"/>
      <c r="M1020" s="18"/>
      <c r="N1020" s="21"/>
      <c r="U1020" s="23"/>
      <c r="V1020" s="23"/>
      <c r="W1020" s="24"/>
      <c r="X1020" s="24"/>
      <c r="Y1020" s="24"/>
      <c r="Z1020" s="27"/>
      <c r="AA1020" s="18"/>
    </row>
    <row r="1021" spans="1:27" ht="15">
      <c r="A1021" s="14">
        <v>476480</v>
      </c>
      <c r="B1021" s="12">
        <f t="shared" si="270"/>
        <v>-476.48</v>
      </c>
      <c r="C1021" s="12">
        <f t="shared" si="271"/>
        <v>1.0499999999999545</v>
      </c>
      <c r="D1021" s="16">
        <v>0.99172000000000005</v>
      </c>
      <c r="G1021" s="23"/>
      <c r="H1021" s="23"/>
      <c r="I1021" s="24"/>
      <c r="J1021" s="24"/>
      <c r="K1021" s="24"/>
      <c r="L1021" s="27"/>
      <c r="M1021" s="18"/>
      <c r="N1021" s="21"/>
      <c r="U1021" s="23"/>
      <c r="V1021" s="23"/>
      <c r="W1021" s="24"/>
      <c r="X1021" s="24"/>
      <c r="Y1021" s="24"/>
      <c r="Z1021" s="27"/>
      <c r="AA1021" s="18"/>
    </row>
    <row r="1022" spans="1:27" ht="15">
      <c r="A1022" s="14">
        <v>475430</v>
      </c>
      <c r="B1022" s="12">
        <f t="shared" si="270"/>
        <v>-475.43</v>
      </c>
      <c r="C1022" s="12">
        <f t="shared" si="271"/>
        <v>1.0500000000000114</v>
      </c>
      <c r="D1022" s="16">
        <v>0.88902999999999999</v>
      </c>
      <c r="G1022" s="23"/>
      <c r="H1022" s="23"/>
      <c r="I1022" s="24"/>
      <c r="J1022" s="24"/>
      <c r="K1022" s="24"/>
      <c r="L1022" s="27"/>
      <c r="M1022" s="18"/>
      <c r="N1022" s="21"/>
      <c r="U1022" s="23"/>
      <c r="V1022" s="23"/>
      <c r="W1022" s="24"/>
      <c r="X1022" s="24"/>
      <c r="Y1022" s="24"/>
      <c r="Z1022" s="27"/>
      <c r="AA1022" s="18"/>
    </row>
    <row r="1023" spans="1:27" ht="15">
      <c r="A1023" s="14">
        <v>474380</v>
      </c>
      <c r="B1023" s="12">
        <f t="shared" si="270"/>
        <v>-474.38</v>
      </c>
      <c r="C1023" s="12">
        <f t="shared" si="271"/>
        <v>1.0500000000000114</v>
      </c>
      <c r="D1023" s="16">
        <v>1.0134000000000001</v>
      </c>
      <c r="G1023" s="23"/>
      <c r="H1023" s="23"/>
      <c r="I1023" s="24"/>
      <c r="J1023" s="24"/>
      <c r="K1023" s="24"/>
      <c r="L1023" s="27"/>
      <c r="M1023" s="18"/>
      <c r="N1023" s="21"/>
      <c r="U1023" s="23"/>
      <c r="V1023" s="23"/>
      <c r="W1023" s="24"/>
      <c r="X1023" s="24"/>
      <c r="Y1023" s="24"/>
      <c r="Z1023" s="27"/>
      <c r="AA1023" s="18"/>
    </row>
    <row r="1024" spans="1:27" ht="15">
      <c r="A1024" s="14">
        <v>473330</v>
      </c>
      <c r="B1024" s="12">
        <f t="shared" si="270"/>
        <v>-473.33</v>
      </c>
      <c r="C1024" s="12">
        <f t="shared" si="271"/>
        <v>1.0500000000000114</v>
      </c>
      <c r="D1024" s="16">
        <v>1.0508999999999999</v>
      </c>
      <c r="G1024" s="23"/>
      <c r="H1024" s="23"/>
      <c r="I1024" s="24"/>
      <c r="J1024" s="24"/>
      <c r="K1024" s="24"/>
      <c r="L1024" s="27"/>
      <c r="M1024" s="18"/>
      <c r="N1024" s="21"/>
      <c r="U1024" s="23"/>
      <c r="V1024" s="23"/>
      <c r="W1024" s="24"/>
      <c r="X1024" s="24"/>
      <c r="Y1024" s="24"/>
      <c r="Z1024" s="27"/>
      <c r="AA1024" s="18"/>
    </row>
    <row r="1025" spans="1:27" ht="15">
      <c r="A1025" s="14">
        <v>472230</v>
      </c>
      <c r="B1025" s="12">
        <f t="shared" si="270"/>
        <v>-472.23</v>
      </c>
      <c r="C1025" s="12">
        <f t="shared" si="271"/>
        <v>1.0999999999999659</v>
      </c>
      <c r="D1025" s="16">
        <v>0.90149000000000001</v>
      </c>
      <c r="G1025" s="23"/>
      <c r="H1025" s="23"/>
      <c r="I1025" s="24"/>
      <c r="J1025" s="24"/>
      <c r="K1025" s="24"/>
      <c r="L1025" s="27"/>
      <c r="M1025" s="18"/>
      <c r="N1025" s="21"/>
      <c r="U1025" s="23"/>
      <c r="V1025" s="23"/>
      <c r="W1025" s="24"/>
      <c r="X1025" s="24"/>
      <c r="Y1025" s="24"/>
      <c r="Z1025" s="27"/>
      <c r="AA1025" s="18"/>
    </row>
    <row r="1026" spans="1:27" ht="15">
      <c r="A1026" s="14">
        <v>471180</v>
      </c>
      <c r="B1026" s="12">
        <f t="shared" si="270"/>
        <v>-471.18</v>
      </c>
      <c r="C1026" s="12">
        <f t="shared" si="271"/>
        <v>1.0500000000000114</v>
      </c>
      <c r="D1026" s="16">
        <v>1.2084999999999999</v>
      </c>
      <c r="G1026" s="23"/>
      <c r="H1026" s="23"/>
      <c r="I1026" s="24"/>
      <c r="J1026" s="24"/>
      <c r="K1026" s="24"/>
      <c r="L1026" s="27"/>
      <c r="M1026" s="18"/>
      <c r="N1026" s="21"/>
      <c r="U1026" s="23"/>
      <c r="V1026" s="23"/>
      <c r="W1026" s="24"/>
      <c r="X1026" s="24"/>
      <c r="Y1026" s="24"/>
      <c r="Z1026" s="27"/>
      <c r="AA1026" s="18"/>
    </row>
    <row r="1027" spans="1:27" ht="15">
      <c r="A1027" s="14">
        <v>470130</v>
      </c>
      <c r="B1027" s="12">
        <f t="shared" ref="B1027:B1090" si="272">-A1027/1000</f>
        <v>-470.13</v>
      </c>
      <c r="C1027" s="12">
        <f t="shared" si="271"/>
        <v>1.0500000000000114</v>
      </c>
      <c r="D1027" s="16">
        <v>1.3110999999999999</v>
      </c>
      <c r="G1027" s="23"/>
      <c r="H1027" s="23"/>
      <c r="I1027" s="24"/>
      <c r="J1027" s="24"/>
      <c r="K1027" s="24"/>
      <c r="L1027" s="27"/>
      <c r="M1027" s="18"/>
      <c r="N1027" s="21"/>
      <c r="U1027" s="23"/>
      <c r="V1027" s="23"/>
      <c r="W1027" s="24"/>
      <c r="X1027" s="24"/>
      <c r="Y1027" s="24"/>
      <c r="Z1027" s="27"/>
      <c r="AA1027" s="18"/>
    </row>
    <row r="1028" spans="1:27" ht="15">
      <c r="A1028" s="14">
        <v>469080</v>
      </c>
      <c r="B1028" s="12">
        <f t="shared" si="272"/>
        <v>-469.08</v>
      </c>
      <c r="C1028" s="12">
        <f t="shared" ref="C1028:C1091" si="273">B1028-B1027</f>
        <v>1.0500000000000114</v>
      </c>
      <c r="D1028" s="16">
        <v>1.3181</v>
      </c>
      <c r="G1028" s="23"/>
      <c r="H1028" s="23"/>
      <c r="I1028" s="24"/>
      <c r="J1028" s="24"/>
      <c r="K1028" s="24"/>
      <c r="L1028" s="27"/>
      <c r="M1028" s="18"/>
      <c r="N1028" s="21"/>
      <c r="U1028" s="23"/>
      <c r="V1028" s="23"/>
      <c r="W1028" s="24"/>
      <c r="X1028" s="24"/>
      <c r="Y1028" s="24"/>
      <c r="Z1028" s="27"/>
      <c r="AA1028" s="18"/>
    </row>
    <row r="1029" spans="1:27" ht="15">
      <c r="A1029" s="14">
        <v>468030</v>
      </c>
      <c r="B1029" s="12">
        <f t="shared" si="272"/>
        <v>-468.03</v>
      </c>
      <c r="C1029" s="12">
        <f t="shared" si="273"/>
        <v>1.0500000000000114</v>
      </c>
      <c r="D1029" s="16">
        <v>1.2426999999999999</v>
      </c>
      <c r="G1029" s="23"/>
      <c r="H1029" s="23"/>
      <c r="I1029" s="24"/>
      <c r="J1029" s="24"/>
      <c r="K1029" s="24"/>
      <c r="L1029" s="27"/>
      <c r="M1029" s="18"/>
      <c r="N1029" s="21"/>
      <c r="U1029" s="23"/>
      <c r="V1029" s="23"/>
      <c r="W1029" s="24"/>
      <c r="X1029" s="24"/>
      <c r="Y1029" s="24"/>
      <c r="Z1029" s="27"/>
      <c r="AA1029" s="18"/>
    </row>
    <row r="1030" spans="1:27" ht="15">
      <c r="A1030" s="14">
        <v>466980</v>
      </c>
      <c r="B1030" s="12">
        <f t="shared" si="272"/>
        <v>-466.98</v>
      </c>
      <c r="C1030" s="12">
        <f t="shared" si="273"/>
        <v>1.0499999999999545</v>
      </c>
      <c r="D1030" s="16">
        <v>1.1887000000000001</v>
      </c>
      <c r="G1030" s="23"/>
      <c r="H1030" s="23"/>
      <c r="I1030" s="24"/>
      <c r="J1030" s="24"/>
      <c r="K1030" s="24"/>
      <c r="L1030" s="27"/>
      <c r="M1030" s="18"/>
      <c r="N1030" s="21"/>
      <c r="U1030" s="23"/>
      <c r="V1030" s="23"/>
      <c r="W1030" s="24"/>
      <c r="X1030" s="24"/>
      <c r="Y1030" s="24"/>
      <c r="Z1030" s="27"/>
      <c r="AA1030" s="18"/>
    </row>
    <row r="1031" spans="1:27" ht="15">
      <c r="A1031" s="14">
        <v>465920</v>
      </c>
      <c r="B1031" s="12">
        <f t="shared" si="272"/>
        <v>-465.92</v>
      </c>
      <c r="C1031" s="12">
        <f t="shared" si="273"/>
        <v>1.0600000000000023</v>
      </c>
      <c r="D1031" s="16">
        <v>1.1874</v>
      </c>
      <c r="G1031" s="23"/>
      <c r="H1031" s="23"/>
      <c r="I1031" s="24"/>
      <c r="J1031" s="24"/>
      <c r="K1031" s="24"/>
      <c r="L1031" s="27"/>
      <c r="M1031" s="18"/>
      <c r="N1031" s="21"/>
      <c r="U1031" s="23"/>
      <c r="V1031" s="23"/>
      <c r="W1031" s="24"/>
      <c r="X1031" s="24"/>
      <c r="Y1031" s="24"/>
      <c r="Z1031" s="27"/>
      <c r="AA1031" s="18"/>
    </row>
    <row r="1032" spans="1:27" ht="15">
      <c r="A1032" s="14">
        <v>464870</v>
      </c>
      <c r="B1032" s="12">
        <f t="shared" si="272"/>
        <v>-464.87</v>
      </c>
      <c r="C1032" s="12">
        <f t="shared" si="273"/>
        <v>1.0500000000000114</v>
      </c>
      <c r="D1032" s="16">
        <v>1.1402000000000001</v>
      </c>
      <c r="G1032" s="23"/>
      <c r="H1032" s="23"/>
      <c r="I1032" s="24"/>
      <c r="J1032" s="24"/>
      <c r="K1032" s="24"/>
      <c r="L1032" s="27"/>
      <c r="M1032" s="18"/>
      <c r="N1032" s="21"/>
      <c r="U1032" s="23"/>
      <c r="V1032" s="23"/>
      <c r="W1032" s="24"/>
      <c r="X1032" s="24"/>
      <c r="Y1032" s="24"/>
      <c r="Z1032" s="27"/>
      <c r="AA1032" s="18"/>
    </row>
    <row r="1033" spans="1:27" ht="15">
      <c r="A1033" s="14">
        <v>463780</v>
      </c>
      <c r="B1033" s="12">
        <f t="shared" si="272"/>
        <v>-463.78</v>
      </c>
      <c r="C1033" s="12">
        <f t="shared" si="273"/>
        <v>1.0900000000000318</v>
      </c>
      <c r="D1033" s="16">
        <v>0.92452999999999996</v>
      </c>
      <c r="G1033" s="23"/>
      <c r="H1033" s="23"/>
      <c r="I1033" s="24"/>
      <c r="J1033" s="24"/>
      <c r="K1033" s="24"/>
      <c r="L1033" s="27"/>
      <c r="M1033" s="18"/>
      <c r="N1033" s="21"/>
      <c r="U1033" s="23"/>
      <c r="V1033" s="23"/>
      <c r="W1033" s="24"/>
      <c r="X1033" s="24"/>
      <c r="Y1033" s="24"/>
      <c r="Z1033" s="27"/>
      <c r="AA1033" s="18"/>
    </row>
    <row r="1034" spans="1:27" ht="15">
      <c r="A1034" s="14">
        <v>462730</v>
      </c>
      <c r="B1034" s="12">
        <f t="shared" si="272"/>
        <v>-462.73</v>
      </c>
      <c r="C1034" s="12">
        <f t="shared" si="273"/>
        <v>1.0499999999999545</v>
      </c>
      <c r="D1034" s="16">
        <v>1.0072000000000001</v>
      </c>
      <c r="G1034" s="23"/>
      <c r="H1034" s="23"/>
      <c r="I1034" s="24"/>
      <c r="J1034" s="24"/>
      <c r="K1034" s="24"/>
      <c r="L1034" s="27"/>
      <c r="M1034" s="18"/>
      <c r="N1034" s="21"/>
      <c r="U1034" s="23"/>
      <c r="V1034" s="23"/>
      <c r="W1034" s="24"/>
      <c r="X1034" s="24"/>
      <c r="Y1034" s="24"/>
      <c r="Z1034" s="27"/>
      <c r="AA1034" s="18"/>
    </row>
    <row r="1035" spans="1:27" ht="15">
      <c r="A1035" s="14">
        <v>461670</v>
      </c>
      <c r="B1035" s="12">
        <f t="shared" si="272"/>
        <v>-461.67</v>
      </c>
      <c r="C1035" s="12">
        <f t="shared" si="273"/>
        <v>1.0600000000000023</v>
      </c>
      <c r="D1035" s="16">
        <v>0.97275999999999996</v>
      </c>
      <c r="G1035" s="23"/>
      <c r="H1035" s="23"/>
      <c r="I1035" s="24"/>
      <c r="J1035" s="24"/>
      <c r="K1035" s="24"/>
      <c r="L1035" s="27"/>
      <c r="M1035" s="18"/>
      <c r="N1035" s="21"/>
      <c r="U1035" s="23"/>
      <c r="V1035" s="23"/>
      <c r="W1035" s="24"/>
      <c r="X1035" s="24"/>
      <c r="Y1035" s="24"/>
      <c r="Z1035" s="27"/>
      <c r="AA1035" s="18"/>
    </row>
    <row r="1036" spans="1:27" ht="15">
      <c r="A1036" s="14">
        <v>460620</v>
      </c>
      <c r="B1036" s="12">
        <f t="shared" si="272"/>
        <v>-460.62</v>
      </c>
      <c r="C1036" s="12">
        <f t="shared" si="273"/>
        <v>1.0500000000000114</v>
      </c>
      <c r="D1036" s="16">
        <v>0.88848000000000005</v>
      </c>
      <c r="G1036" s="23"/>
      <c r="H1036" s="23"/>
      <c r="I1036" s="24"/>
      <c r="J1036" s="24"/>
      <c r="K1036" s="24"/>
      <c r="L1036" s="27"/>
      <c r="M1036" s="18"/>
      <c r="N1036" s="21"/>
      <c r="U1036" s="23"/>
      <c r="V1036" s="23"/>
      <c r="W1036" s="24"/>
      <c r="X1036" s="24"/>
      <c r="Y1036" s="24"/>
      <c r="Z1036" s="27"/>
      <c r="AA1036" s="18"/>
    </row>
    <row r="1037" spans="1:27" ht="15">
      <c r="A1037" s="14">
        <v>459570</v>
      </c>
      <c r="B1037" s="12">
        <f t="shared" si="272"/>
        <v>-459.57</v>
      </c>
      <c r="C1037" s="12">
        <f t="shared" si="273"/>
        <v>1.0500000000000114</v>
      </c>
      <c r="D1037" s="16">
        <v>0.78556000000000004</v>
      </c>
      <c r="G1037" s="23"/>
      <c r="H1037" s="23"/>
      <c r="I1037" s="24"/>
      <c r="J1037" s="24"/>
      <c r="K1037" s="24"/>
      <c r="L1037" s="27"/>
      <c r="M1037" s="18"/>
      <c r="N1037" s="21"/>
      <c r="U1037" s="23"/>
      <c r="V1037" s="23"/>
      <c r="W1037" s="24"/>
      <c r="X1037" s="24"/>
      <c r="Y1037" s="24"/>
      <c r="Z1037" s="27"/>
      <c r="AA1037" s="18"/>
    </row>
    <row r="1038" spans="1:27" ht="15">
      <c r="A1038" s="14">
        <v>458520</v>
      </c>
      <c r="B1038" s="12">
        <f t="shared" si="272"/>
        <v>-458.52</v>
      </c>
      <c r="C1038" s="12">
        <f t="shared" si="273"/>
        <v>1.0500000000000114</v>
      </c>
      <c r="D1038" s="16">
        <v>0.90242999999999995</v>
      </c>
      <c r="G1038" s="23"/>
      <c r="H1038" s="23"/>
      <c r="I1038" s="24"/>
      <c r="J1038" s="24"/>
      <c r="K1038" s="24"/>
      <c r="L1038" s="27"/>
      <c r="M1038" s="18"/>
      <c r="N1038" s="21"/>
      <c r="U1038" s="23"/>
      <c r="V1038" s="23"/>
      <c r="W1038" s="24"/>
      <c r="X1038" s="24"/>
      <c r="Y1038" s="24"/>
      <c r="Z1038" s="27"/>
      <c r="AA1038" s="18"/>
    </row>
    <row r="1039" spans="1:27" ht="15">
      <c r="A1039" s="14">
        <v>457470</v>
      </c>
      <c r="B1039" s="12">
        <f t="shared" si="272"/>
        <v>-457.47</v>
      </c>
      <c r="C1039" s="12">
        <f t="shared" si="273"/>
        <v>1.0499999999999545</v>
      </c>
      <c r="D1039" s="16">
        <v>0.73455000000000004</v>
      </c>
      <c r="G1039" s="23"/>
      <c r="H1039" s="23"/>
      <c r="I1039" s="24"/>
      <c r="J1039" s="24"/>
      <c r="K1039" s="24"/>
      <c r="L1039" s="27"/>
      <c r="M1039" s="18"/>
      <c r="N1039" s="21"/>
      <c r="U1039" s="23"/>
      <c r="V1039" s="23"/>
      <c r="W1039" s="24"/>
      <c r="X1039" s="24"/>
      <c r="Y1039" s="24"/>
      <c r="Z1039" s="27"/>
      <c r="AA1039" s="18"/>
    </row>
    <row r="1040" spans="1:27" ht="15">
      <c r="A1040" s="14">
        <v>456370</v>
      </c>
      <c r="B1040" s="12">
        <f t="shared" si="272"/>
        <v>-456.37</v>
      </c>
      <c r="C1040" s="12">
        <f t="shared" si="273"/>
        <v>1.1000000000000227</v>
      </c>
      <c r="D1040" s="16">
        <v>0.76454</v>
      </c>
      <c r="G1040" s="23"/>
      <c r="H1040" s="23"/>
      <c r="I1040" s="24"/>
      <c r="J1040" s="24"/>
      <c r="K1040" s="24"/>
      <c r="L1040" s="27"/>
      <c r="M1040" s="18"/>
      <c r="N1040" s="21"/>
      <c r="U1040" s="23"/>
      <c r="V1040" s="23"/>
      <c r="W1040" s="24"/>
      <c r="X1040" s="24"/>
      <c r="Y1040" s="24"/>
      <c r="Z1040" s="27"/>
      <c r="AA1040" s="18"/>
    </row>
    <row r="1041" spans="1:27" ht="15">
      <c r="A1041" s="14">
        <v>455320</v>
      </c>
      <c r="B1041" s="12">
        <f t="shared" si="272"/>
        <v>-455.32</v>
      </c>
      <c r="C1041" s="12">
        <f t="shared" si="273"/>
        <v>1.0500000000000114</v>
      </c>
      <c r="D1041" s="16">
        <v>0.77283999999999997</v>
      </c>
      <c r="G1041" s="23"/>
      <c r="H1041" s="23"/>
      <c r="I1041" s="24"/>
      <c r="J1041" s="24"/>
      <c r="K1041" s="24"/>
      <c r="L1041" s="27"/>
      <c r="M1041" s="18"/>
      <c r="N1041" s="21"/>
      <c r="U1041" s="23"/>
      <c r="V1041" s="23"/>
      <c r="W1041" s="24"/>
      <c r="X1041" s="24"/>
      <c r="Y1041" s="24"/>
      <c r="Z1041" s="27"/>
      <c r="AA1041" s="18"/>
    </row>
    <row r="1042" spans="1:27" ht="15">
      <c r="A1042" s="14">
        <v>454270</v>
      </c>
      <c r="B1042" s="12">
        <f t="shared" si="272"/>
        <v>-454.27</v>
      </c>
      <c r="C1042" s="12">
        <f t="shared" si="273"/>
        <v>1.0500000000000114</v>
      </c>
      <c r="D1042" s="16">
        <v>0.82809999999999995</v>
      </c>
      <c r="G1042" s="23"/>
      <c r="H1042" s="23"/>
      <c r="I1042" s="24"/>
      <c r="J1042" s="24"/>
      <c r="K1042" s="24"/>
      <c r="L1042" s="27"/>
      <c r="M1042" s="18"/>
      <c r="N1042" s="21"/>
      <c r="U1042" s="23"/>
      <c r="V1042" s="23"/>
      <c r="W1042" s="24"/>
      <c r="X1042" s="24"/>
      <c r="Y1042" s="24"/>
      <c r="Z1042" s="27"/>
      <c r="AA1042" s="18"/>
    </row>
    <row r="1043" spans="1:27" ht="15">
      <c r="A1043" s="14">
        <v>453220</v>
      </c>
      <c r="B1043" s="12">
        <f t="shared" si="272"/>
        <v>-453.22</v>
      </c>
      <c r="C1043" s="12">
        <f t="shared" si="273"/>
        <v>1.0499999999999545</v>
      </c>
      <c r="D1043" s="16">
        <v>0.92042999999999997</v>
      </c>
      <c r="G1043" s="23"/>
      <c r="H1043" s="23"/>
      <c r="I1043" s="24"/>
      <c r="J1043" s="24"/>
      <c r="K1043" s="24"/>
      <c r="L1043" s="27"/>
      <c r="M1043" s="18"/>
      <c r="N1043" s="21"/>
      <c r="U1043" s="23"/>
      <c r="V1043" s="23"/>
      <c r="W1043" s="24"/>
      <c r="X1043" s="24"/>
      <c r="Y1043" s="24"/>
      <c r="Z1043" s="27"/>
      <c r="AA1043" s="18"/>
    </row>
    <row r="1044" spans="1:27" ht="15">
      <c r="A1044" s="14">
        <v>452170</v>
      </c>
      <c r="B1044" s="12">
        <f t="shared" si="272"/>
        <v>-452.17</v>
      </c>
      <c r="C1044" s="12">
        <f t="shared" si="273"/>
        <v>1.0500000000000114</v>
      </c>
      <c r="D1044" s="16">
        <v>0.92554999999999998</v>
      </c>
      <c r="G1044" s="23"/>
      <c r="H1044" s="23"/>
      <c r="I1044" s="24"/>
      <c r="J1044" s="24"/>
      <c r="K1044" s="24"/>
      <c r="L1044" s="27"/>
      <c r="M1044" s="18"/>
      <c r="N1044" s="21"/>
      <c r="U1044" s="23"/>
      <c r="V1044" s="23"/>
      <c r="W1044" s="24"/>
      <c r="X1044" s="24"/>
      <c r="Y1044" s="24"/>
      <c r="Z1044" s="27"/>
      <c r="AA1044" s="18"/>
    </row>
    <row r="1045" spans="1:27" ht="15">
      <c r="A1045" s="14">
        <v>451120</v>
      </c>
      <c r="B1045" s="12">
        <f t="shared" si="272"/>
        <v>-451.12</v>
      </c>
      <c r="C1045" s="12">
        <f t="shared" si="273"/>
        <v>1.0500000000000114</v>
      </c>
      <c r="D1045" s="16">
        <v>0.96165</v>
      </c>
      <c r="G1045" s="23"/>
      <c r="H1045" s="23"/>
      <c r="I1045" s="24"/>
      <c r="J1045" s="24"/>
      <c r="K1045" s="24"/>
      <c r="L1045" s="27"/>
      <c r="M1045" s="18"/>
      <c r="N1045" s="21"/>
      <c r="U1045" s="23"/>
      <c r="V1045" s="23"/>
      <c r="W1045" s="24"/>
      <c r="X1045" s="24"/>
      <c r="Y1045" s="24"/>
      <c r="Z1045" s="27"/>
      <c r="AA1045" s="18"/>
    </row>
    <row r="1046" spans="1:27" ht="15">
      <c r="A1046" s="14">
        <v>450070</v>
      </c>
      <c r="B1046" s="12">
        <f t="shared" si="272"/>
        <v>-450.07</v>
      </c>
      <c r="C1046" s="12">
        <f t="shared" si="273"/>
        <v>1.0500000000000114</v>
      </c>
      <c r="D1046" s="16">
        <v>0.93115000000000003</v>
      </c>
      <c r="G1046" s="23"/>
      <c r="H1046" s="23"/>
      <c r="I1046" s="24"/>
      <c r="J1046" s="24"/>
      <c r="K1046" s="24"/>
      <c r="L1046" s="27"/>
      <c r="M1046" s="18"/>
      <c r="N1046" s="21"/>
      <c r="U1046" s="23"/>
      <c r="V1046" s="23"/>
      <c r="W1046" s="24"/>
      <c r="X1046" s="24"/>
      <c r="Y1046" s="24"/>
      <c r="Z1046" s="27"/>
      <c r="AA1046" s="18"/>
    </row>
    <row r="1047" spans="1:27" ht="15">
      <c r="A1047" s="14">
        <v>449020</v>
      </c>
      <c r="B1047" s="12">
        <f t="shared" si="272"/>
        <v>-449.02</v>
      </c>
      <c r="C1047" s="12">
        <f t="shared" si="273"/>
        <v>1.0500000000000114</v>
      </c>
      <c r="D1047" s="16">
        <v>1.0618000000000001</v>
      </c>
      <c r="G1047" s="23"/>
      <c r="H1047" s="23"/>
      <c r="I1047" s="24"/>
      <c r="J1047" s="24"/>
      <c r="K1047" s="24"/>
      <c r="L1047" s="27"/>
      <c r="M1047" s="18"/>
      <c r="N1047" s="21"/>
      <c r="U1047" s="23"/>
      <c r="V1047" s="23"/>
      <c r="W1047" s="24"/>
      <c r="X1047" s="24"/>
      <c r="Y1047" s="24"/>
      <c r="Z1047" s="27"/>
      <c r="AA1047" s="18"/>
    </row>
    <row r="1048" spans="1:27" ht="15">
      <c r="A1048" s="14">
        <v>447960</v>
      </c>
      <c r="B1048" s="12">
        <f t="shared" si="272"/>
        <v>-447.96</v>
      </c>
      <c r="C1048" s="12">
        <f t="shared" si="273"/>
        <v>1.0600000000000023</v>
      </c>
      <c r="D1048" s="16">
        <v>1.1192</v>
      </c>
      <c r="G1048" s="23"/>
      <c r="H1048" s="23"/>
      <c r="I1048" s="24"/>
      <c r="J1048" s="24"/>
      <c r="K1048" s="24"/>
      <c r="L1048" s="27"/>
      <c r="M1048" s="18"/>
      <c r="N1048" s="21"/>
    </row>
    <row r="1049" spans="1:27" ht="15">
      <c r="A1049" s="14">
        <v>446870</v>
      </c>
      <c r="B1049" s="12">
        <f t="shared" si="272"/>
        <v>-446.87</v>
      </c>
      <c r="C1049" s="12">
        <f t="shared" si="273"/>
        <v>1.089999999999975</v>
      </c>
      <c r="D1049" s="16">
        <v>0.79066999999999998</v>
      </c>
      <c r="G1049" s="23"/>
      <c r="H1049" s="23"/>
      <c r="I1049" s="24"/>
      <c r="J1049" s="24"/>
      <c r="K1049" s="24"/>
      <c r="L1049" s="27"/>
      <c r="M1049" s="18"/>
      <c r="N1049" s="21"/>
    </row>
    <row r="1050" spans="1:27" ht="15">
      <c r="A1050" s="14">
        <v>445920</v>
      </c>
      <c r="B1050" s="12">
        <f t="shared" si="272"/>
        <v>-445.92</v>
      </c>
      <c r="C1050" s="12">
        <f t="shared" si="273"/>
        <v>0.94999999999998863</v>
      </c>
      <c r="D1050" s="16">
        <v>1.1411</v>
      </c>
      <c r="G1050" s="23"/>
      <c r="H1050" s="23"/>
      <c r="I1050" s="24"/>
      <c r="J1050" s="24"/>
      <c r="K1050" s="24"/>
      <c r="L1050" s="27"/>
      <c r="M1050" s="18"/>
      <c r="N1050" s="21"/>
    </row>
    <row r="1051" spans="1:27" ht="15">
      <c r="A1051" s="14">
        <v>444960</v>
      </c>
      <c r="B1051" s="12">
        <f t="shared" si="272"/>
        <v>-444.96</v>
      </c>
      <c r="C1051" s="12">
        <f t="shared" si="273"/>
        <v>0.96000000000003638</v>
      </c>
      <c r="D1051" s="16">
        <v>1.1386000000000001</v>
      </c>
      <c r="G1051" s="23"/>
      <c r="H1051" s="23"/>
      <c r="I1051" s="24"/>
      <c r="J1051" s="24"/>
      <c r="K1051" s="24"/>
      <c r="L1051" s="27"/>
      <c r="M1051" s="18"/>
      <c r="N1051" s="21"/>
    </row>
    <row r="1052" spans="1:27" ht="15">
      <c r="A1052" s="14">
        <v>444010</v>
      </c>
      <c r="B1052" s="12">
        <f t="shared" si="272"/>
        <v>-444.01</v>
      </c>
      <c r="C1052" s="12">
        <f t="shared" si="273"/>
        <v>0.94999999999998863</v>
      </c>
      <c r="D1052" s="16">
        <v>0.94484000000000001</v>
      </c>
      <c r="G1052" s="23"/>
      <c r="H1052" s="23"/>
      <c r="I1052" s="24"/>
      <c r="J1052" s="24"/>
      <c r="K1052" s="24"/>
      <c r="L1052" s="27"/>
      <c r="M1052" s="18"/>
      <c r="N1052" s="21"/>
    </row>
    <row r="1053" spans="1:27" ht="15">
      <c r="A1053" s="14">
        <v>443060</v>
      </c>
      <c r="B1053" s="12">
        <f t="shared" si="272"/>
        <v>-443.06</v>
      </c>
      <c r="C1053" s="12">
        <f t="shared" si="273"/>
        <v>0.94999999999998863</v>
      </c>
      <c r="D1053" s="16">
        <v>1.1705000000000001</v>
      </c>
      <c r="G1053" s="23"/>
      <c r="H1053" s="23"/>
      <c r="I1053" s="24"/>
      <c r="J1053" s="24"/>
      <c r="K1053" s="24"/>
      <c r="L1053" s="27"/>
      <c r="M1053" s="18"/>
      <c r="N1053" s="21"/>
    </row>
    <row r="1054" spans="1:27" ht="15">
      <c r="A1054" s="14">
        <v>442110</v>
      </c>
      <c r="B1054" s="12">
        <f t="shared" si="272"/>
        <v>-442.11</v>
      </c>
      <c r="C1054" s="12">
        <f t="shared" si="273"/>
        <v>0.94999999999998863</v>
      </c>
      <c r="D1054" s="16">
        <v>1.1317999999999999</v>
      </c>
      <c r="G1054" s="23"/>
      <c r="H1054" s="23"/>
      <c r="I1054" s="24"/>
      <c r="J1054" s="24"/>
      <c r="K1054" s="24"/>
      <c r="L1054" s="27"/>
      <c r="M1054" s="18"/>
      <c r="N1054" s="21"/>
    </row>
    <row r="1055" spans="1:27" ht="15">
      <c r="A1055" s="14">
        <v>441160</v>
      </c>
      <c r="B1055" s="12">
        <f t="shared" si="272"/>
        <v>-441.16</v>
      </c>
      <c r="C1055" s="12">
        <f t="shared" si="273"/>
        <v>0.94999999999998863</v>
      </c>
      <c r="D1055" s="16">
        <v>1.0875999999999999</v>
      </c>
      <c r="G1055" s="23"/>
      <c r="H1055" s="23"/>
      <c r="I1055" s="24"/>
      <c r="J1055" s="24"/>
      <c r="K1055" s="24"/>
      <c r="L1055" s="27"/>
      <c r="M1055" s="18"/>
      <c r="N1055" s="21"/>
    </row>
    <row r="1056" spans="1:27" ht="15">
      <c r="A1056" s="14">
        <v>440210</v>
      </c>
      <c r="B1056" s="12">
        <f t="shared" si="272"/>
        <v>-440.21</v>
      </c>
      <c r="C1056" s="12">
        <f t="shared" si="273"/>
        <v>0.95000000000004547</v>
      </c>
      <c r="D1056" s="16">
        <v>0.99534</v>
      </c>
      <c r="G1056" s="23"/>
      <c r="H1056" s="23"/>
      <c r="I1056" s="24"/>
      <c r="J1056" s="24"/>
      <c r="K1056" s="24"/>
      <c r="L1056" s="27"/>
      <c r="M1056" s="18"/>
      <c r="N1056" s="21"/>
    </row>
    <row r="1057" spans="1:14" ht="15">
      <c r="A1057" s="14">
        <v>439210</v>
      </c>
      <c r="B1057" s="12">
        <f t="shared" si="272"/>
        <v>-439.21</v>
      </c>
      <c r="C1057" s="12">
        <f t="shared" si="273"/>
        <v>1</v>
      </c>
      <c r="D1057" s="16">
        <v>1.1274999999999999</v>
      </c>
      <c r="G1057" s="23"/>
      <c r="H1057" s="23"/>
      <c r="I1057" s="24"/>
      <c r="J1057" s="24"/>
      <c r="K1057" s="24"/>
      <c r="L1057" s="27"/>
      <c r="M1057" s="18"/>
      <c r="N1057" s="21"/>
    </row>
    <row r="1058" spans="1:14" ht="15">
      <c r="A1058" s="14">
        <v>438260</v>
      </c>
      <c r="B1058" s="12">
        <f t="shared" si="272"/>
        <v>-438.26</v>
      </c>
      <c r="C1058" s="12">
        <f t="shared" si="273"/>
        <v>0.94999999999998863</v>
      </c>
      <c r="D1058" s="16">
        <v>1.1471</v>
      </c>
      <c r="G1058" s="23"/>
      <c r="H1058" s="23"/>
      <c r="I1058" s="24"/>
      <c r="J1058" s="24"/>
      <c r="K1058" s="24"/>
      <c r="L1058" s="27"/>
      <c r="M1058" s="18"/>
      <c r="N1058" s="21"/>
    </row>
    <row r="1059" spans="1:14" ht="15">
      <c r="A1059" s="14">
        <v>437310</v>
      </c>
      <c r="B1059" s="12">
        <f t="shared" si="272"/>
        <v>-437.31</v>
      </c>
      <c r="C1059" s="12">
        <f t="shared" si="273"/>
        <v>0.94999999999998863</v>
      </c>
      <c r="D1059" s="16">
        <v>1.2910999999999999</v>
      </c>
      <c r="G1059" s="23"/>
      <c r="H1059" s="23"/>
      <c r="I1059" s="24"/>
      <c r="J1059" s="24"/>
      <c r="K1059" s="24"/>
      <c r="L1059" s="27"/>
      <c r="M1059" s="18"/>
      <c r="N1059" s="21"/>
    </row>
    <row r="1060" spans="1:14" ht="15">
      <c r="A1060" s="14">
        <v>436360</v>
      </c>
      <c r="B1060" s="12">
        <f t="shared" si="272"/>
        <v>-436.36</v>
      </c>
      <c r="C1060" s="12">
        <f t="shared" si="273"/>
        <v>0.94999999999998863</v>
      </c>
      <c r="D1060" s="16">
        <v>1.2895000000000001</v>
      </c>
      <c r="G1060" s="23"/>
      <c r="H1060" s="23"/>
      <c r="I1060" s="24"/>
      <c r="J1060" s="24"/>
      <c r="K1060" s="24"/>
      <c r="L1060" s="27"/>
      <c r="M1060" s="18"/>
      <c r="N1060" s="21"/>
    </row>
    <row r="1061" spans="1:14" ht="15">
      <c r="A1061" s="14">
        <v>435410</v>
      </c>
      <c r="B1061" s="12">
        <f t="shared" si="272"/>
        <v>-435.41</v>
      </c>
      <c r="C1061" s="12">
        <f t="shared" si="273"/>
        <v>0.94999999999998863</v>
      </c>
      <c r="D1061" s="16">
        <v>1.1309</v>
      </c>
      <c r="G1061" s="23"/>
      <c r="H1061" s="23"/>
      <c r="I1061" s="24"/>
      <c r="J1061" s="24"/>
      <c r="K1061" s="24"/>
      <c r="L1061" s="27"/>
      <c r="M1061" s="18"/>
      <c r="N1061" s="21"/>
    </row>
    <row r="1062" spans="1:14" ht="15">
      <c r="A1062" s="14">
        <v>434460</v>
      </c>
      <c r="B1062" s="12">
        <f t="shared" si="272"/>
        <v>-434.46</v>
      </c>
      <c r="C1062" s="12">
        <f t="shared" si="273"/>
        <v>0.95000000000004547</v>
      </c>
      <c r="D1062" s="16">
        <v>1.0543</v>
      </c>
      <c r="G1062" s="23"/>
      <c r="H1062" s="23"/>
      <c r="I1062" s="24"/>
      <c r="J1062" s="24"/>
      <c r="K1062" s="24"/>
      <c r="L1062" s="27"/>
      <c r="M1062" s="18"/>
      <c r="N1062" s="21"/>
    </row>
    <row r="1063" spans="1:14" ht="15">
      <c r="A1063" s="14">
        <v>433510</v>
      </c>
      <c r="B1063" s="12">
        <f t="shared" si="272"/>
        <v>-433.51</v>
      </c>
      <c r="C1063" s="12">
        <f t="shared" si="273"/>
        <v>0.94999999999998863</v>
      </c>
      <c r="D1063" s="16">
        <v>0.98831999999999998</v>
      </c>
      <c r="G1063" s="23"/>
      <c r="H1063" s="23"/>
      <c r="I1063" s="24"/>
      <c r="J1063" s="24"/>
      <c r="K1063" s="24"/>
      <c r="L1063" s="27"/>
      <c r="M1063" s="18"/>
      <c r="N1063" s="21"/>
    </row>
    <row r="1064" spans="1:14" ht="15">
      <c r="A1064" s="14">
        <v>432550</v>
      </c>
      <c r="B1064" s="12">
        <f t="shared" si="272"/>
        <v>-432.55</v>
      </c>
      <c r="C1064" s="12">
        <f t="shared" si="273"/>
        <v>0.95999999999997954</v>
      </c>
      <c r="D1064" s="16">
        <v>1.1416999999999999</v>
      </c>
      <c r="G1064" s="23"/>
      <c r="H1064" s="23"/>
      <c r="I1064" s="24"/>
      <c r="J1064" s="24"/>
      <c r="K1064" s="24"/>
      <c r="L1064" s="27"/>
      <c r="M1064" s="18"/>
      <c r="N1064" s="21"/>
    </row>
    <row r="1065" spans="1:14" ht="15">
      <c r="A1065" s="14">
        <v>431560</v>
      </c>
      <c r="B1065" s="12">
        <f t="shared" si="272"/>
        <v>-431.56</v>
      </c>
      <c r="C1065" s="12">
        <f t="shared" si="273"/>
        <v>0.99000000000000909</v>
      </c>
      <c r="D1065" s="16">
        <v>1.2371000000000001</v>
      </c>
      <c r="G1065" s="23"/>
      <c r="H1065" s="23"/>
      <c r="I1065" s="24"/>
      <c r="J1065" s="24"/>
      <c r="K1065" s="24"/>
      <c r="L1065" s="27"/>
      <c r="M1065" s="18"/>
      <c r="N1065" s="21"/>
    </row>
    <row r="1066" spans="1:14" ht="15">
      <c r="A1066" s="14">
        <v>430610</v>
      </c>
      <c r="B1066" s="12">
        <f t="shared" si="272"/>
        <v>-430.61</v>
      </c>
      <c r="C1066" s="12">
        <f t="shared" si="273"/>
        <v>0.94999999999998863</v>
      </c>
      <c r="D1066" s="16">
        <v>1.1231</v>
      </c>
      <c r="G1066" s="23"/>
      <c r="H1066" s="23"/>
      <c r="I1066" s="24"/>
      <c r="J1066" s="24"/>
      <c r="K1066" s="24"/>
      <c r="L1066" s="27"/>
      <c r="M1066" s="18"/>
      <c r="N1066" s="21"/>
    </row>
    <row r="1067" spans="1:14" ht="15">
      <c r="A1067" s="14">
        <v>429660</v>
      </c>
      <c r="B1067" s="12">
        <f t="shared" si="272"/>
        <v>-429.66</v>
      </c>
      <c r="C1067" s="12">
        <f t="shared" si="273"/>
        <v>0.94999999999998863</v>
      </c>
      <c r="D1067" s="16">
        <v>1.0302</v>
      </c>
      <c r="G1067" s="23"/>
      <c r="H1067" s="23"/>
      <c r="I1067" s="24"/>
      <c r="J1067" s="24"/>
      <c r="K1067" s="24"/>
      <c r="L1067" s="27"/>
      <c r="M1067" s="18"/>
      <c r="N1067" s="21"/>
    </row>
    <row r="1068" spans="1:14" ht="15">
      <c r="A1068" s="14">
        <v>428710</v>
      </c>
      <c r="B1068" s="12">
        <f t="shared" si="272"/>
        <v>-428.71</v>
      </c>
      <c r="C1068" s="12">
        <f t="shared" si="273"/>
        <v>0.95000000000004547</v>
      </c>
      <c r="D1068" s="16">
        <v>1.452</v>
      </c>
      <c r="G1068" s="23"/>
      <c r="H1068" s="23"/>
      <c r="I1068" s="24"/>
      <c r="J1068" s="24"/>
      <c r="K1068" s="24"/>
      <c r="L1068" s="27"/>
      <c r="M1068" s="18"/>
      <c r="N1068" s="21"/>
    </row>
    <row r="1069" spans="1:14" ht="15">
      <c r="A1069" s="14">
        <v>427670</v>
      </c>
      <c r="B1069" s="12">
        <f t="shared" si="272"/>
        <v>-427.67</v>
      </c>
      <c r="C1069" s="12">
        <f t="shared" si="273"/>
        <v>1.0399999999999636</v>
      </c>
      <c r="D1069" s="16">
        <v>1.5073000000000001</v>
      </c>
      <c r="G1069" s="23"/>
      <c r="H1069" s="23"/>
      <c r="I1069" s="24"/>
      <c r="J1069" s="24"/>
      <c r="K1069" s="24"/>
      <c r="L1069" s="27"/>
      <c r="M1069" s="18"/>
      <c r="N1069" s="21"/>
    </row>
    <row r="1070" spans="1:14" ht="15">
      <c r="A1070" s="14">
        <v>426720</v>
      </c>
      <c r="B1070" s="12">
        <f t="shared" si="272"/>
        <v>-426.72</v>
      </c>
      <c r="C1070" s="12">
        <f t="shared" si="273"/>
        <v>0.94999999999998863</v>
      </c>
      <c r="D1070" s="16">
        <v>1.2757000000000001</v>
      </c>
      <c r="G1070" s="23"/>
      <c r="H1070" s="23"/>
      <c r="I1070" s="24"/>
      <c r="J1070" s="24"/>
      <c r="K1070" s="24"/>
      <c r="L1070" s="27"/>
      <c r="M1070" s="18"/>
      <c r="N1070" s="21"/>
    </row>
    <row r="1071" spans="1:14" ht="15">
      <c r="A1071" s="14">
        <v>425730</v>
      </c>
      <c r="B1071" s="12">
        <f t="shared" si="272"/>
        <v>-425.73</v>
      </c>
      <c r="C1071" s="12">
        <f t="shared" si="273"/>
        <v>0.99000000000000909</v>
      </c>
      <c r="D1071" s="16">
        <v>1.2081</v>
      </c>
      <c r="G1071" s="23"/>
      <c r="H1071" s="23"/>
      <c r="I1071" s="24"/>
      <c r="J1071" s="24"/>
      <c r="K1071" s="24"/>
      <c r="L1071" s="27"/>
      <c r="M1071" s="18"/>
      <c r="N1071" s="21"/>
    </row>
    <row r="1072" spans="1:14" ht="15">
      <c r="A1072" s="14">
        <v>424780</v>
      </c>
      <c r="B1072" s="12">
        <f t="shared" si="272"/>
        <v>-424.78</v>
      </c>
      <c r="C1072" s="12">
        <f t="shared" si="273"/>
        <v>0.95000000000004547</v>
      </c>
      <c r="D1072" s="16">
        <v>1.2062999999999999</v>
      </c>
      <c r="G1072" s="23"/>
      <c r="H1072" s="23"/>
      <c r="I1072" s="24"/>
      <c r="J1072" s="24"/>
      <c r="K1072" s="24"/>
      <c r="L1072" s="27"/>
      <c r="M1072" s="18"/>
      <c r="N1072" s="21"/>
    </row>
    <row r="1073" spans="1:14" ht="15">
      <c r="A1073" s="14">
        <v>423790</v>
      </c>
      <c r="B1073" s="12">
        <f t="shared" si="272"/>
        <v>-423.79</v>
      </c>
      <c r="C1073" s="12">
        <f t="shared" si="273"/>
        <v>0.98999999999995225</v>
      </c>
      <c r="D1073" s="16">
        <v>1.4072</v>
      </c>
      <c r="G1073" s="23"/>
      <c r="H1073" s="23"/>
      <c r="I1073" s="24"/>
      <c r="J1073" s="24"/>
      <c r="K1073" s="24"/>
      <c r="L1073" s="27"/>
      <c r="M1073" s="18"/>
      <c r="N1073" s="21"/>
    </row>
    <row r="1074" spans="1:14" ht="15">
      <c r="A1074" s="14">
        <v>422830</v>
      </c>
      <c r="B1074" s="12">
        <f t="shared" si="272"/>
        <v>-422.83</v>
      </c>
      <c r="C1074" s="12">
        <f t="shared" si="273"/>
        <v>0.96000000000003638</v>
      </c>
      <c r="D1074" s="16">
        <v>1.2743</v>
      </c>
      <c r="G1074" s="23"/>
      <c r="H1074" s="23"/>
      <c r="I1074" s="24"/>
      <c r="J1074" s="24"/>
      <c r="K1074" s="24"/>
      <c r="L1074" s="27"/>
      <c r="M1074" s="18"/>
      <c r="N1074" s="21"/>
    </row>
    <row r="1075" spans="1:14" ht="15">
      <c r="A1075" s="14">
        <v>421880</v>
      </c>
      <c r="B1075" s="12">
        <f t="shared" si="272"/>
        <v>-421.88</v>
      </c>
      <c r="C1075" s="12">
        <f t="shared" si="273"/>
        <v>0.94999999999998863</v>
      </c>
      <c r="D1075" s="16">
        <v>0.95342000000000005</v>
      </c>
      <c r="G1075" s="23"/>
      <c r="H1075" s="23"/>
      <c r="I1075" s="24"/>
      <c r="J1075" s="24"/>
      <c r="K1075" s="24"/>
      <c r="L1075" s="27"/>
      <c r="M1075" s="18"/>
      <c r="N1075" s="21"/>
    </row>
    <row r="1076" spans="1:14" ht="15">
      <c r="A1076" s="14">
        <v>420890</v>
      </c>
      <c r="B1076" s="12">
        <f t="shared" si="272"/>
        <v>-420.89</v>
      </c>
      <c r="C1076" s="12">
        <f t="shared" si="273"/>
        <v>0.99000000000000909</v>
      </c>
      <c r="D1076" s="16">
        <v>1.0751999999999999</v>
      </c>
      <c r="G1076" s="23"/>
      <c r="H1076" s="23"/>
      <c r="I1076" s="24"/>
      <c r="J1076" s="24"/>
      <c r="K1076" s="24"/>
      <c r="L1076" s="27"/>
      <c r="M1076" s="18"/>
      <c r="N1076" s="21"/>
    </row>
    <row r="1077" spans="1:14" ht="15">
      <c r="A1077" s="14">
        <v>419940</v>
      </c>
      <c r="B1077" s="12">
        <f t="shared" si="272"/>
        <v>-419.94</v>
      </c>
      <c r="C1077" s="12">
        <f t="shared" si="273"/>
        <v>0.94999999999998863</v>
      </c>
      <c r="D1077" s="16">
        <v>1.089</v>
      </c>
      <c r="G1077" s="23"/>
      <c r="H1077" s="23"/>
      <c r="I1077" s="24"/>
      <c r="J1077" s="24"/>
      <c r="K1077" s="24"/>
      <c r="L1077" s="27"/>
      <c r="M1077" s="18"/>
      <c r="N1077" s="21"/>
    </row>
    <row r="1078" spans="1:14" ht="15">
      <c r="A1078" s="14">
        <v>418950</v>
      </c>
      <c r="B1078" s="12">
        <f t="shared" si="272"/>
        <v>-418.95</v>
      </c>
      <c r="C1078" s="12">
        <f t="shared" si="273"/>
        <v>0.99000000000000909</v>
      </c>
      <c r="D1078" s="16">
        <v>1.0692999999999999</v>
      </c>
      <c r="G1078" s="23"/>
      <c r="H1078" s="23"/>
      <c r="I1078" s="24"/>
      <c r="J1078" s="24"/>
      <c r="K1078" s="24"/>
      <c r="L1078" s="27"/>
      <c r="M1078" s="18"/>
      <c r="N1078" s="21"/>
    </row>
    <row r="1079" spans="1:14" ht="15">
      <c r="A1079" s="14">
        <v>418000</v>
      </c>
      <c r="B1079" s="12">
        <f t="shared" si="272"/>
        <v>-418</v>
      </c>
      <c r="C1079" s="12">
        <f t="shared" si="273"/>
        <v>0.94999999999998863</v>
      </c>
      <c r="D1079" s="16">
        <v>2.0306999999999999</v>
      </c>
      <c r="G1079" s="23"/>
      <c r="H1079" s="23"/>
      <c r="I1079" s="24"/>
      <c r="J1079" s="24"/>
      <c r="K1079" s="24"/>
      <c r="L1079" s="27"/>
      <c r="M1079" s="18"/>
      <c r="N1079" s="21"/>
    </row>
    <row r="1080" spans="1:14" ht="15">
      <c r="A1080" s="14">
        <v>417000</v>
      </c>
      <c r="B1080" s="12">
        <f t="shared" si="272"/>
        <v>-417</v>
      </c>
      <c r="C1080" s="12">
        <f t="shared" si="273"/>
        <v>1</v>
      </c>
      <c r="D1080" s="16">
        <v>1.7250000000000001</v>
      </c>
      <c r="G1080" s="23"/>
      <c r="H1080" s="23"/>
      <c r="I1080" s="24"/>
      <c r="J1080" s="24"/>
      <c r="K1080" s="24"/>
      <c r="L1080" s="27"/>
      <c r="M1080" s="18"/>
      <c r="N1080" s="21"/>
    </row>
    <row r="1081" spans="1:14" ht="15">
      <c r="A1081" s="14">
        <v>416050</v>
      </c>
      <c r="B1081" s="12">
        <f t="shared" si="272"/>
        <v>-416.05</v>
      </c>
      <c r="C1081" s="12">
        <f t="shared" si="273"/>
        <v>0.94999999999998863</v>
      </c>
      <c r="D1081" s="16">
        <v>1.5611999999999999</v>
      </c>
      <c r="G1081" s="23"/>
      <c r="H1081" s="23"/>
      <c r="I1081" s="24"/>
      <c r="J1081" s="24"/>
      <c r="K1081" s="24"/>
      <c r="L1081" s="27"/>
      <c r="M1081" s="18"/>
      <c r="N1081" s="21"/>
    </row>
    <row r="1082" spans="1:14" ht="15">
      <c r="A1082" s="14">
        <v>415100</v>
      </c>
      <c r="B1082" s="12">
        <f t="shared" si="272"/>
        <v>-415.1</v>
      </c>
      <c r="C1082" s="12">
        <f t="shared" si="273"/>
        <v>0.94999999999998863</v>
      </c>
      <c r="D1082" s="16">
        <v>1.4555</v>
      </c>
      <c r="G1082" s="23"/>
      <c r="H1082" s="23"/>
      <c r="I1082" s="24"/>
      <c r="J1082" s="24"/>
      <c r="K1082" s="24"/>
      <c r="L1082" s="27"/>
      <c r="M1082" s="18"/>
      <c r="N1082" s="21"/>
    </row>
    <row r="1083" spans="1:14" ht="15">
      <c r="A1083" s="14">
        <v>414110</v>
      </c>
      <c r="B1083" s="12">
        <f t="shared" si="272"/>
        <v>-414.11</v>
      </c>
      <c r="C1083" s="12">
        <f t="shared" si="273"/>
        <v>0.99000000000000909</v>
      </c>
      <c r="D1083" s="16">
        <v>0.96545000000000003</v>
      </c>
      <c r="G1083" s="23"/>
      <c r="H1083" s="23"/>
      <c r="I1083" s="24"/>
      <c r="J1083" s="24"/>
      <c r="K1083" s="24"/>
      <c r="L1083" s="27"/>
      <c r="M1083" s="18"/>
      <c r="N1083" s="21"/>
    </row>
    <row r="1084" spans="1:14" ht="15">
      <c r="A1084" s="14">
        <v>413160</v>
      </c>
      <c r="B1084" s="12">
        <f t="shared" si="272"/>
        <v>-413.16</v>
      </c>
      <c r="C1084" s="12">
        <f t="shared" si="273"/>
        <v>0.94999999999998863</v>
      </c>
      <c r="D1084" s="16">
        <v>1.3934</v>
      </c>
      <c r="G1084" s="23"/>
      <c r="H1084" s="23"/>
      <c r="I1084" s="24"/>
      <c r="J1084" s="24"/>
      <c r="K1084" s="24"/>
      <c r="L1084" s="27"/>
      <c r="M1084" s="18"/>
      <c r="N1084" s="21"/>
    </row>
    <row r="1085" spans="1:14" ht="15">
      <c r="A1085" s="14">
        <v>412160</v>
      </c>
      <c r="B1085" s="12">
        <f t="shared" si="272"/>
        <v>-412.16</v>
      </c>
      <c r="C1085" s="12">
        <f t="shared" si="273"/>
        <v>1</v>
      </c>
      <c r="D1085" s="16">
        <v>1.8138000000000001</v>
      </c>
      <c r="G1085" s="23"/>
      <c r="H1085" s="23"/>
      <c r="I1085" s="24"/>
      <c r="J1085" s="24"/>
      <c r="K1085" s="24"/>
      <c r="L1085" s="27"/>
      <c r="M1085" s="18"/>
      <c r="N1085" s="21"/>
    </row>
    <row r="1086" spans="1:14" ht="15">
      <c r="A1086" s="14">
        <v>411210</v>
      </c>
      <c r="B1086" s="12">
        <f t="shared" si="272"/>
        <v>-411.21</v>
      </c>
      <c r="C1086" s="12">
        <f t="shared" si="273"/>
        <v>0.95000000000004547</v>
      </c>
      <c r="D1086" s="16">
        <v>2.1223000000000001</v>
      </c>
      <c r="G1086" s="23"/>
      <c r="H1086" s="23"/>
      <c r="I1086" s="24"/>
      <c r="J1086" s="24"/>
      <c r="K1086" s="24"/>
      <c r="L1086" s="27"/>
      <c r="M1086" s="18"/>
      <c r="N1086" s="21"/>
    </row>
    <row r="1087" spans="1:14" ht="15">
      <c r="A1087" s="14">
        <v>410260</v>
      </c>
      <c r="B1087" s="12">
        <f t="shared" si="272"/>
        <v>-410.26</v>
      </c>
      <c r="C1087" s="12">
        <f t="shared" si="273"/>
        <v>0.94999999999998863</v>
      </c>
      <c r="D1087" s="16">
        <v>1.7243999999999999</v>
      </c>
      <c r="G1087" s="23"/>
      <c r="H1087" s="23"/>
      <c r="I1087" s="24"/>
      <c r="J1087" s="24"/>
      <c r="K1087" s="24"/>
      <c r="L1087" s="27"/>
      <c r="M1087" s="18"/>
      <c r="N1087" s="21"/>
    </row>
    <row r="1088" spans="1:14" ht="15">
      <c r="A1088" s="14">
        <v>409270</v>
      </c>
      <c r="B1088" s="12">
        <f t="shared" si="272"/>
        <v>-409.27</v>
      </c>
      <c r="C1088" s="12">
        <f t="shared" si="273"/>
        <v>0.99000000000000909</v>
      </c>
      <c r="D1088" s="16">
        <v>1.8369</v>
      </c>
      <c r="G1088" s="23"/>
      <c r="H1088" s="23"/>
      <c r="I1088" s="24"/>
      <c r="J1088" s="24"/>
      <c r="K1088" s="24"/>
      <c r="L1088" s="27"/>
      <c r="M1088" s="18"/>
      <c r="N1088" s="21"/>
    </row>
    <row r="1089" spans="1:14" ht="15">
      <c r="A1089" s="14">
        <v>408320</v>
      </c>
      <c r="B1089" s="12">
        <f t="shared" si="272"/>
        <v>-408.32</v>
      </c>
      <c r="C1089" s="12">
        <f t="shared" si="273"/>
        <v>0.94999999999998863</v>
      </c>
      <c r="D1089" s="16">
        <v>1.6355999999999999</v>
      </c>
      <c r="G1089" s="23"/>
      <c r="H1089" s="23"/>
      <c r="I1089" s="24"/>
      <c r="J1089" s="24"/>
      <c r="K1089" s="24"/>
      <c r="L1089" s="27"/>
      <c r="M1089" s="18"/>
      <c r="N1089" s="21"/>
    </row>
    <row r="1090" spans="1:14" ht="15">
      <c r="A1090" s="14">
        <v>407320</v>
      </c>
      <c r="B1090" s="12">
        <f t="shared" si="272"/>
        <v>-407.32</v>
      </c>
      <c r="C1090" s="12">
        <f t="shared" si="273"/>
        <v>1</v>
      </c>
      <c r="D1090" s="16">
        <v>1.5409999999999999</v>
      </c>
      <c r="G1090" s="23"/>
      <c r="H1090" s="23"/>
      <c r="I1090" s="24"/>
      <c r="J1090" s="24"/>
      <c r="K1090" s="24"/>
      <c r="L1090" s="27"/>
      <c r="M1090" s="18"/>
      <c r="N1090" s="21"/>
    </row>
    <row r="1091" spans="1:14" ht="15">
      <c r="A1091" s="14">
        <v>406370</v>
      </c>
      <c r="B1091" s="12">
        <f t="shared" ref="B1091:B1154" si="274">-A1091/1000</f>
        <v>-406.37</v>
      </c>
      <c r="C1091" s="12">
        <f t="shared" si="273"/>
        <v>0.94999999999998863</v>
      </c>
      <c r="D1091" s="16">
        <v>1.5379</v>
      </c>
      <c r="G1091" s="23"/>
      <c r="H1091" s="23"/>
      <c r="I1091" s="24"/>
      <c r="J1091" s="24"/>
      <c r="K1091" s="24"/>
      <c r="L1091" s="27"/>
      <c r="M1091" s="18"/>
      <c r="N1091" s="21"/>
    </row>
    <row r="1092" spans="1:14" ht="15">
      <c r="A1092" s="14">
        <v>405420</v>
      </c>
      <c r="B1092" s="12">
        <f t="shared" si="274"/>
        <v>-405.42</v>
      </c>
      <c r="C1092" s="12">
        <f t="shared" ref="C1092:C1155" si="275">B1092-B1091</f>
        <v>0.94999999999998863</v>
      </c>
      <c r="D1092" s="16">
        <v>1.5789</v>
      </c>
      <c r="G1092" s="23"/>
      <c r="H1092" s="23"/>
      <c r="I1092" s="24"/>
      <c r="J1092" s="24"/>
      <c r="K1092" s="24"/>
      <c r="L1092" s="27"/>
      <c r="M1092" s="18"/>
      <c r="N1092" s="21"/>
    </row>
    <row r="1093" spans="1:14" ht="15">
      <c r="A1093" s="14">
        <v>404430</v>
      </c>
      <c r="B1093" s="12">
        <f t="shared" si="274"/>
        <v>-404.43</v>
      </c>
      <c r="C1093" s="12">
        <f t="shared" si="275"/>
        <v>0.99000000000000909</v>
      </c>
      <c r="D1093" s="16">
        <v>1.7978000000000001</v>
      </c>
      <c r="G1093" s="23"/>
      <c r="H1093" s="23"/>
      <c r="I1093" s="24"/>
      <c r="J1093" s="24"/>
      <c r="K1093" s="24"/>
      <c r="L1093" s="27"/>
      <c r="M1093" s="18"/>
      <c r="N1093" s="21"/>
    </row>
    <row r="1094" spans="1:14" ht="15">
      <c r="A1094" s="14">
        <v>403480</v>
      </c>
      <c r="B1094" s="12">
        <f t="shared" si="274"/>
        <v>-403.48</v>
      </c>
      <c r="C1094" s="12">
        <f t="shared" si="275"/>
        <v>0.94999999999998863</v>
      </c>
      <c r="D1094" s="16">
        <v>1.0387999999999999</v>
      </c>
      <c r="G1094" s="23"/>
      <c r="H1094" s="23"/>
      <c r="I1094" s="24"/>
      <c r="J1094" s="24"/>
      <c r="K1094" s="24"/>
      <c r="L1094" s="27"/>
      <c r="M1094" s="18"/>
      <c r="N1094" s="21"/>
    </row>
    <row r="1095" spans="1:14" ht="15">
      <c r="A1095" s="14">
        <v>402480</v>
      </c>
      <c r="B1095" s="12">
        <f t="shared" si="274"/>
        <v>-402.48</v>
      </c>
      <c r="C1095" s="12">
        <f t="shared" si="275"/>
        <v>1</v>
      </c>
      <c r="D1095" s="16">
        <v>1.0799000000000001</v>
      </c>
      <c r="G1095" s="23"/>
      <c r="H1095" s="23"/>
      <c r="I1095" s="24"/>
      <c r="J1095" s="24"/>
      <c r="K1095" s="24"/>
      <c r="L1095" s="27"/>
      <c r="M1095" s="18"/>
      <c r="N1095" s="21"/>
    </row>
    <row r="1096" spans="1:14" ht="15">
      <c r="A1096" s="14">
        <v>401530</v>
      </c>
      <c r="B1096" s="12">
        <f t="shared" si="274"/>
        <v>-401.53</v>
      </c>
      <c r="C1096" s="12">
        <f t="shared" si="275"/>
        <v>0.95000000000004547</v>
      </c>
      <c r="D1096" s="16">
        <v>1.3119000000000001</v>
      </c>
      <c r="G1096" s="23"/>
      <c r="H1096" s="23"/>
      <c r="I1096" s="24"/>
      <c r="J1096" s="24"/>
      <c r="K1096" s="24"/>
      <c r="L1096" s="27"/>
      <c r="M1096" s="18"/>
      <c r="N1096" s="21"/>
    </row>
    <row r="1097" spans="1:14" ht="15">
      <c r="A1097" s="14">
        <v>400540</v>
      </c>
      <c r="B1097" s="12">
        <f t="shared" si="274"/>
        <v>-400.54</v>
      </c>
      <c r="C1097" s="12">
        <f t="shared" si="275"/>
        <v>0.98999999999995225</v>
      </c>
      <c r="D1097" s="16">
        <v>1.4839</v>
      </c>
      <c r="G1097" s="23"/>
      <c r="H1097" s="23"/>
      <c r="I1097" s="24"/>
      <c r="J1097" s="24"/>
      <c r="K1097" s="24"/>
      <c r="L1097" s="27"/>
      <c r="M1097" s="18"/>
      <c r="N1097" s="21"/>
    </row>
    <row r="1098" spans="1:14" ht="15">
      <c r="A1098" s="14">
        <v>399590</v>
      </c>
      <c r="B1098" s="12">
        <f t="shared" si="274"/>
        <v>-399.59</v>
      </c>
      <c r="C1098" s="12">
        <f t="shared" si="275"/>
        <v>0.95000000000004547</v>
      </c>
      <c r="D1098" s="16">
        <v>1.2461</v>
      </c>
      <c r="G1098" s="23"/>
      <c r="H1098" s="23"/>
      <c r="I1098" s="24"/>
      <c r="J1098" s="24"/>
      <c r="K1098" s="24"/>
      <c r="L1098" s="27"/>
      <c r="M1098" s="18"/>
      <c r="N1098" s="21"/>
    </row>
    <row r="1099" spans="1:14" ht="15">
      <c r="A1099" s="14">
        <v>398640</v>
      </c>
      <c r="B1099" s="12">
        <f t="shared" si="274"/>
        <v>-398.64</v>
      </c>
      <c r="C1099" s="12">
        <f t="shared" si="275"/>
        <v>0.94999999999998863</v>
      </c>
      <c r="D1099" s="16">
        <v>1.5604</v>
      </c>
      <c r="G1099" s="23"/>
      <c r="H1099" s="23"/>
      <c r="I1099" s="24"/>
      <c r="J1099" s="24"/>
      <c r="K1099" s="24"/>
      <c r="L1099" s="27"/>
      <c r="M1099" s="18"/>
      <c r="N1099" s="21"/>
    </row>
    <row r="1100" spans="1:14" ht="15">
      <c r="A1100" s="14">
        <v>397650</v>
      </c>
      <c r="B1100" s="12">
        <f t="shared" si="274"/>
        <v>-397.65</v>
      </c>
      <c r="C1100" s="12">
        <f t="shared" si="275"/>
        <v>0.99000000000000909</v>
      </c>
      <c r="D1100" s="16">
        <v>0.84833000000000003</v>
      </c>
      <c r="G1100" s="23"/>
      <c r="H1100" s="23"/>
      <c r="I1100" s="24"/>
      <c r="J1100" s="24"/>
      <c r="K1100" s="24"/>
      <c r="L1100" s="27"/>
      <c r="M1100" s="18"/>
      <c r="N1100" s="21"/>
    </row>
    <row r="1101" spans="1:14" ht="15">
      <c r="A1101" s="14">
        <v>396690</v>
      </c>
      <c r="B1101" s="12">
        <f t="shared" si="274"/>
        <v>-396.69</v>
      </c>
      <c r="C1101" s="12">
        <f t="shared" si="275"/>
        <v>0.95999999999997954</v>
      </c>
      <c r="D1101" s="16">
        <v>1.3243</v>
      </c>
      <c r="G1101" s="23"/>
      <c r="H1101" s="23"/>
      <c r="I1101" s="24"/>
      <c r="J1101" s="24"/>
      <c r="K1101" s="24"/>
      <c r="L1101" s="27"/>
      <c r="M1101" s="18"/>
      <c r="N1101" s="21"/>
    </row>
    <row r="1102" spans="1:14" ht="15">
      <c r="A1102" s="14">
        <v>395700</v>
      </c>
      <c r="B1102" s="12">
        <f t="shared" si="274"/>
        <v>-395.7</v>
      </c>
      <c r="C1102" s="12">
        <f t="shared" si="275"/>
        <v>0.99000000000000909</v>
      </c>
      <c r="D1102" s="16">
        <v>1.0572999999999999</v>
      </c>
      <c r="G1102" s="23"/>
      <c r="H1102" s="23"/>
      <c r="I1102" s="24"/>
      <c r="J1102" s="24"/>
      <c r="K1102" s="24"/>
      <c r="L1102" s="27"/>
      <c r="M1102" s="18"/>
      <c r="N1102" s="21"/>
    </row>
    <row r="1103" spans="1:14" ht="15">
      <c r="A1103" s="14">
        <v>394750</v>
      </c>
      <c r="B1103" s="12">
        <f t="shared" si="274"/>
        <v>-394.75</v>
      </c>
      <c r="C1103" s="12">
        <f t="shared" si="275"/>
        <v>0.94999999999998863</v>
      </c>
      <c r="D1103" s="16">
        <v>0.98787000000000003</v>
      </c>
      <c r="G1103" s="23"/>
      <c r="H1103" s="23"/>
      <c r="I1103" s="24"/>
      <c r="J1103" s="24"/>
      <c r="K1103" s="24"/>
      <c r="L1103" s="27"/>
      <c r="M1103" s="18"/>
      <c r="N1103" s="21"/>
    </row>
    <row r="1104" spans="1:14" ht="15">
      <c r="A1104" s="14">
        <v>393800</v>
      </c>
      <c r="B1104" s="12">
        <f t="shared" si="274"/>
        <v>-393.8</v>
      </c>
      <c r="C1104" s="12">
        <f t="shared" si="275"/>
        <v>0.94999999999998863</v>
      </c>
      <c r="D1104" s="16">
        <v>0.89858000000000005</v>
      </c>
      <c r="G1104" s="23"/>
      <c r="H1104" s="23"/>
      <c r="I1104" s="24"/>
      <c r="J1104" s="24"/>
      <c r="K1104" s="24"/>
      <c r="L1104" s="27"/>
      <c r="M1104" s="18"/>
      <c r="N1104" s="21"/>
    </row>
    <row r="1105" spans="1:14" ht="15">
      <c r="A1105" s="14">
        <v>392810</v>
      </c>
      <c r="B1105" s="12">
        <f t="shared" si="274"/>
        <v>-392.81</v>
      </c>
      <c r="C1105" s="12">
        <f t="shared" si="275"/>
        <v>0.99000000000000909</v>
      </c>
      <c r="D1105" s="16">
        <v>1.1317999999999999</v>
      </c>
      <c r="G1105" s="23"/>
      <c r="H1105" s="23"/>
      <c r="I1105" s="24"/>
      <c r="J1105" s="24"/>
      <c r="K1105" s="24"/>
      <c r="L1105" s="27"/>
      <c r="M1105" s="18"/>
      <c r="N1105" s="21"/>
    </row>
    <row r="1106" spans="1:14" ht="15">
      <c r="A1106" s="14">
        <v>391860</v>
      </c>
      <c r="B1106" s="12">
        <f t="shared" si="274"/>
        <v>-391.86</v>
      </c>
      <c r="C1106" s="12">
        <f t="shared" si="275"/>
        <v>0.94999999999998863</v>
      </c>
      <c r="D1106" s="16">
        <v>1.0298</v>
      </c>
      <c r="G1106" s="23"/>
      <c r="H1106" s="23"/>
      <c r="I1106" s="24"/>
      <c r="J1106" s="24"/>
      <c r="K1106" s="24"/>
      <c r="L1106" s="27"/>
      <c r="M1106" s="18"/>
      <c r="N1106" s="21"/>
    </row>
    <row r="1107" spans="1:14" ht="15">
      <c r="A1107" s="14">
        <v>390860</v>
      </c>
      <c r="B1107" s="12">
        <f t="shared" si="274"/>
        <v>-390.86</v>
      </c>
      <c r="C1107" s="12">
        <f t="shared" si="275"/>
        <v>1</v>
      </c>
      <c r="D1107" s="16">
        <v>0.86092999999999997</v>
      </c>
      <c r="G1107" s="23"/>
      <c r="H1107" s="23"/>
      <c r="I1107" s="24"/>
      <c r="J1107" s="24"/>
      <c r="K1107" s="24"/>
      <c r="L1107" s="27"/>
      <c r="M1107" s="18"/>
      <c r="N1107" s="21"/>
    </row>
    <row r="1108" spans="1:14" ht="15">
      <c r="A1108" s="14">
        <v>389910</v>
      </c>
      <c r="B1108" s="12">
        <f t="shared" si="274"/>
        <v>-389.91</v>
      </c>
      <c r="C1108" s="12">
        <f t="shared" si="275"/>
        <v>0.94999999999998863</v>
      </c>
      <c r="D1108" s="16">
        <v>0.91164000000000001</v>
      </c>
      <c r="G1108" s="23"/>
      <c r="H1108" s="23"/>
      <c r="I1108" s="24"/>
      <c r="J1108" s="24"/>
      <c r="K1108" s="24"/>
      <c r="L1108" s="27"/>
      <c r="M1108" s="18"/>
      <c r="N1108" s="21"/>
    </row>
    <row r="1109" spans="1:14" ht="15">
      <c r="A1109" s="14">
        <v>388920</v>
      </c>
      <c r="B1109" s="12">
        <f t="shared" si="274"/>
        <v>-388.92</v>
      </c>
      <c r="C1109" s="12">
        <f t="shared" si="275"/>
        <v>0.99000000000000909</v>
      </c>
      <c r="D1109" s="16">
        <v>1.0215000000000001</v>
      </c>
      <c r="G1109" s="23"/>
      <c r="H1109" s="23"/>
      <c r="I1109" s="24"/>
      <c r="J1109" s="24"/>
      <c r="K1109" s="24"/>
      <c r="L1109" s="27"/>
      <c r="M1109" s="18"/>
      <c r="N1109" s="21"/>
    </row>
    <row r="1110" spans="1:14" ht="15">
      <c r="A1110" s="14">
        <v>387970</v>
      </c>
      <c r="B1110" s="12">
        <f t="shared" si="274"/>
        <v>-387.97</v>
      </c>
      <c r="C1110" s="12">
        <f t="shared" si="275"/>
        <v>0.94999999999998863</v>
      </c>
      <c r="D1110" s="16">
        <v>0.79188000000000003</v>
      </c>
      <c r="G1110" s="23"/>
      <c r="H1110" s="23"/>
      <c r="I1110" s="24"/>
      <c r="J1110" s="24"/>
      <c r="K1110" s="24"/>
      <c r="L1110" s="27"/>
      <c r="M1110" s="18"/>
      <c r="N1110" s="21"/>
    </row>
    <row r="1111" spans="1:14" ht="15">
      <c r="A1111" s="14">
        <v>387020</v>
      </c>
      <c r="B1111" s="12">
        <f t="shared" si="274"/>
        <v>-387.02</v>
      </c>
      <c r="C1111" s="12">
        <f t="shared" si="275"/>
        <v>0.95000000000004547</v>
      </c>
      <c r="D1111" s="16">
        <v>0.98260000000000003</v>
      </c>
      <c r="G1111" s="23"/>
      <c r="H1111" s="23"/>
      <c r="I1111" s="24"/>
      <c r="J1111" s="24"/>
      <c r="K1111" s="24"/>
      <c r="L1111" s="27"/>
      <c r="M1111" s="18"/>
      <c r="N1111" s="21"/>
    </row>
    <row r="1112" spans="1:14" ht="15">
      <c r="A1112" s="14">
        <v>386020</v>
      </c>
      <c r="B1112" s="12">
        <f t="shared" si="274"/>
        <v>-386.02</v>
      </c>
      <c r="C1112" s="12">
        <f t="shared" si="275"/>
        <v>1</v>
      </c>
      <c r="D1112" s="16">
        <v>0.84323000000000004</v>
      </c>
      <c r="G1112" s="23"/>
      <c r="H1112" s="23"/>
      <c r="I1112" s="24"/>
      <c r="J1112" s="24"/>
      <c r="K1112" s="24"/>
      <c r="L1112" s="27"/>
      <c r="M1112" s="18"/>
      <c r="N1112" s="21"/>
    </row>
    <row r="1113" spans="1:14" ht="15">
      <c r="A1113" s="14">
        <v>385070</v>
      </c>
      <c r="B1113" s="12">
        <f t="shared" si="274"/>
        <v>-385.07</v>
      </c>
      <c r="C1113" s="12">
        <f t="shared" si="275"/>
        <v>0.94999999999998863</v>
      </c>
      <c r="D1113" s="16">
        <v>1.1080000000000001</v>
      </c>
      <c r="G1113" s="23"/>
      <c r="H1113" s="23"/>
      <c r="I1113" s="24"/>
      <c r="J1113" s="24"/>
      <c r="K1113" s="24"/>
      <c r="L1113" s="27"/>
      <c r="M1113" s="18"/>
      <c r="N1113" s="21"/>
    </row>
    <row r="1114" spans="1:14" ht="15">
      <c r="A1114" s="14">
        <v>384080</v>
      </c>
      <c r="B1114" s="12">
        <f t="shared" si="274"/>
        <v>-384.08</v>
      </c>
      <c r="C1114" s="12">
        <f t="shared" si="275"/>
        <v>0.99000000000000909</v>
      </c>
      <c r="D1114" s="16">
        <v>1.1803999999999999</v>
      </c>
      <c r="G1114" s="23"/>
      <c r="H1114" s="23"/>
      <c r="I1114" s="24"/>
      <c r="J1114" s="24"/>
      <c r="K1114" s="24"/>
      <c r="L1114" s="27"/>
      <c r="M1114" s="18"/>
      <c r="N1114" s="21"/>
    </row>
    <row r="1115" spans="1:14" ht="15">
      <c r="A1115" s="14">
        <v>383130</v>
      </c>
      <c r="B1115" s="12">
        <f t="shared" si="274"/>
        <v>-383.13</v>
      </c>
      <c r="C1115" s="12">
        <f t="shared" si="275"/>
        <v>0.94999999999998863</v>
      </c>
      <c r="D1115" s="16">
        <v>1.0928</v>
      </c>
      <c r="G1115" s="23"/>
      <c r="H1115" s="23"/>
      <c r="I1115" s="24"/>
      <c r="J1115" s="24"/>
      <c r="K1115" s="24"/>
      <c r="L1115" s="27"/>
      <c r="M1115" s="18"/>
      <c r="N1115" s="21"/>
    </row>
    <row r="1116" spans="1:14" ht="15">
      <c r="A1116" s="14">
        <v>382180</v>
      </c>
      <c r="B1116" s="12">
        <f t="shared" si="274"/>
        <v>-382.18</v>
      </c>
      <c r="C1116" s="12">
        <f t="shared" si="275"/>
        <v>0.94999999999998863</v>
      </c>
      <c r="D1116" s="16">
        <v>1.1173999999999999</v>
      </c>
      <c r="G1116" s="23"/>
      <c r="H1116" s="23"/>
      <c r="I1116" s="24"/>
      <c r="J1116" s="24"/>
      <c r="K1116" s="24"/>
      <c r="L1116" s="27"/>
      <c r="M1116" s="18"/>
      <c r="N1116" s="21"/>
    </row>
    <row r="1117" spans="1:14" ht="15">
      <c r="A1117" s="14">
        <v>381180</v>
      </c>
      <c r="B1117" s="12">
        <f t="shared" si="274"/>
        <v>-381.18</v>
      </c>
      <c r="C1117" s="12">
        <f t="shared" si="275"/>
        <v>1</v>
      </c>
      <c r="D1117" s="16">
        <v>1.19</v>
      </c>
      <c r="G1117" s="23"/>
      <c r="H1117" s="23"/>
      <c r="I1117" s="24"/>
      <c r="J1117" s="24"/>
      <c r="K1117" s="24"/>
      <c r="L1117" s="27"/>
      <c r="M1117" s="18"/>
      <c r="N1117" s="21"/>
    </row>
    <row r="1118" spans="1:14" ht="15">
      <c r="A1118" s="14">
        <v>380230</v>
      </c>
      <c r="B1118" s="12">
        <f t="shared" si="274"/>
        <v>-380.23</v>
      </c>
      <c r="C1118" s="12">
        <f t="shared" si="275"/>
        <v>0.94999999999998863</v>
      </c>
      <c r="D1118" s="16">
        <v>1.1970000000000001</v>
      </c>
      <c r="G1118" s="23"/>
      <c r="H1118" s="23"/>
      <c r="I1118" s="24"/>
      <c r="J1118" s="24"/>
      <c r="K1118" s="24"/>
      <c r="L1118" s="27"/>
      <c r="M1118" s="18"/>
      <c r="N1118" s="21"/>
    </row>
    <row r="1119" spans="1:14" ht="15">
      <c r="A1119" s="14">
        <v>379240</v>
      </c>
      <c r="B1119" s="12">
        <f t="shared" si="274"/>
        <v>-379.24</v>
      </c>
      <c r="C1119" s="12">
        <f t="shared" si="275"/>
        <v>0.99000000000000909</v>
      </c>
      <c r="D1119" s="16">
        <v>1.3431</v>
      </c>
      <c r="G1119" s="23"/>
      <c r="H1119" s="23"/>
      <c r="I1119" s="24"/>
      <c r="J1119" s="24"/>
      <c r="K1119" s="24"/>
      <c r="L1119" s="27"/>
      <c r="M1119" s="18"/>
      <c r="N1119" s="21"/>
    </row>
    <row r="1120" spans="1:14" ht="15">
      <c r="A1120" s="14">
        <v>378290</v>
      </c>
      <c r="B1120" s="12">
        <f t="shared" si="274"/>
        <v>-378.29</v>
      </c>
      <c r="C1120" s="12">
        <f t="shared" si="275"/>
        <v>0.94999999999998863</v>
      </c>
      <c r="D1120" s="16">
        <v>1.2399</v>
      </c>
      <c r="G1120" s="23"/>
      <c r="H1120" s="23"/>
      <c r="I1120" s="24"/>
      <c r="J1120" s="24"/>
      <c r="K1120" s="24"/>
      <c r="L1120" s="27"/>
      <c r="M1120" s="18"/>
      <c r="N1120" s="21"/>
    </row>
    <row r="1121" spans="1:14" ht="15">
      <c r="A1121" s="14">
        <v>377340</v>
      </c>
      <c r="B1121" s="12">
        <f t="shared" si="274"/>
        <v>-377.34</v>
      </c>
      <c r="C1121" s="12">
        <f t="shared" si="275"/>
        <v>0.95000000000004547</v>
      </c>
      <c r="D1121" s="16">
        <v>1.3511</v>
      </c>
      <c r="G1121" s="23"/>
      <c r="H1121" s="23"/>
      <c r="I1121" s="24"/>
      <c r="J1121" s="24"/>
      <c r="K1121" s="24"/>
      <c r="L1121" s="27"/>
      <c r="M1121" s="18"/>
      <c r="N1121" s="21"/>
    </row>
    <row r="1122" spans="1:14" ht="15">
      <c r="A1122" s="14">
        <v>376340</v>
      </c>
      <c r="B1122" s="12">
        <f t="shared" si="274"/>
        <v>-376.34</v>
      </c>
      <c r="C1122" s="12">
        <f t="shared" si="275"/>
        <v>1</v>
      </c>
      <c r="D1122" s="16">
        <v>1.1536999999999999</v>
      </c>
      <c r="G1122" s="23"/>
      <c r="H1122" s="23"/>
      <c r="I1122" s="24"/>
      <c r="J1122" s="24"/>
      <c r="K1122" s="24"/>
      <c r="L1122" s="27"/>
      <c r="M1122" s="18"/>
      <c r="N1122" s="21"/>
    </row>
    <row r="1123" spans="1:14" ht="15">
      <c r="A1123" s="14">
        <v>375390</v>
      </c>
      <c r="B1123" s="12">
        <f t="shared" si="274"/>
        <v>-375.39</v>
      </c>
      <c r="C1123" s="12">
        <f t="shared" si="275"/>
        <v>0.94999999999998863</v>
      </c>
      <c r="D1123" s="16">
        <v>1.2269000000000001</v>
      </c>
      <c r="G1123" s="23"/>
      <c r="H1123" s="23"/>
      <c r="I1123" s="24"/>
      <c r="J1123" s="24"/>
      <c r="K1123" s="24"/>
      <c r="L1123" s="27"/>
      <c r="M1123" s="18"/>
      <c r="N1123" s="21"/>
    </row>
    <row r="1124" spans="1:14" ht="15">
      <c r="A1124" s="14">
        <v>374400</v>
      </c>
      <c r="B1124" s="12">
        <f t="shared" si="274"/>
        <v>-374.4</v>
      </c>
      <c r="C1124" s="12">
        <f t="shared" si="275"/>
        <v>0.99000000000000909</v>
      </c>
      <c r="D1124" s="16">
        <v>1.4373</v>
      </c>
      <c r="G1124" s="23"/>
      <c r="H1124" s="23"/>
      <c r="I1124" s="24"/>
      <c r="J1124" s="24"/>
      <c r="K1124" s="24"/>
      <c r="L1124" s="27"/>
      <c r="M1124" s="18"/>
      <c r="N1124" s="21"/>
    </row>
    <row r="1125" spans="1:14" ht="15">
      <c r="A1125" s="14">
        <v>373450</v>
      </c>
      <c r="B1125" s="12">
        <f t="shared" si="274"/>
        <v>-373.45</v>
      </c>
      <c r="C1125" s="12">
        <f t="shared" si="275"/>
        <v>0.94999999999998863</v>
      </c>
      <c r="D1125" s="16">
        <v>1.379</v>
      </c>
      <c r="G1125" s="23"/>
      <c r="H1125" s="23"/>
      <c r="I1125" s="24"/>
      <c r="J1125" s="24"/>
      <c r="K1125" s="24"/>
      <c r="L1125" s="27"/>
      <c r="M1125" s="18"/>
      <c r="N1125" s="21"/>
    </row>
    <row r="1126" spans="1:14" ht="15">
      <c r="A1126" s="14">
        <v>372460</v>
      </c>
      <c r="B1126" s="12">
        <f t="shared" si="274"/>
        <v>-372.46</v>
      </c>
      <c r="C1126" s="12">
        <f t="shared" si="275"/>
        <v>0.99000000000000909</v>
      </c>
      <c r="D1126" s="16">
        <v>1.4462999999999999</v>
      </c>
      <c r="G1126" s="23"/>
      <c r="H1126" s="23"/>
      <c r="I1126" s="24"/>
      <c r="J1126" s="24"/>
      <c r="K1126" s="24"/>
      <c r="L1126" s="27"/>
      <c r="M1126" s="18"/>
      <c r="N1126" s="21"/>
    </row>
    <row r="1127" spans="1:14" ht="15">
      <c r="A1127" s="14">
        <v>371510</v>
      </c>
      <c r="B1127" s="12">
        <f t="shared" si="274"/>
        <v>-371.51</v>
      </c>
      <c r="C1127" s="12">
        <f t="shared" si="275"/>
        <v>0.94999999999998863</v>
      </c>
      <c r="D1127" s="16">
        <v>1.0900000000000001</v>
      </c>
      <c r="G1127" s="23"/>
      <c r="H1127" s="23"/>
      <c r="I1127" s="24"/>
      <c r="J1127" s="24"/>
      <c r="K1127" s="24"/>
      <c r="L1127" s="27"/>
      <c r="M1127" s="18"/>
      <c r="N1127" s="21"/>
    </row>
    <row r="1128" spans="1:14" ht="15">
      <c r="A1128" s="14">
        <v>370550</v>
      </c>
      <c r="B1128" s="12">
        <f t="shared" si="274"/>
        <v>-370.55</v>
      </c>
      <c r="C1128" s="12">
        <f t="shared" si="275"/>
        <v>0.95999999999997954</v>
      </c>
      <c r="D1128" s="16">
        <v>1.2391000000000001</v>
      </c>
      <c r="G1128" s="23"/>
      <c r="H1128" s="23"/>
      <c r="I1128" s="24"/>
      <c r="J1128" s="24"/>
      <c r="K1128" s="24"/>
      <c r="L1128" s="27"/>
      <c r="M1128" s="18"/>
      <c r="N1128" s="21"/>
    </row>
    <row r="1129" spans="1:14" ht="15">
      <c r="A1129" s="14">
        <v>369560</v>
      </c>
      <c r="B1129" s="12">
        <f t="shared" si="274"/>
        <v>-369.56</v>
      </c>
      <c r="C1129" s="12">
        <f t="shared" si="275"/>
        <v>0.99000000000000909</v>
      </c>
      <c r="D1129" s="16">
        <v>1.3224</v>
      </c>
      <c r="G1129" s="23"/>
      <c r="H1129" s="23"/>
      <c r="I1129" s="24"/>
      <c r="J1129" s="24"/>
      <c r="K1129" s="24"/>
      <c r="L1129" s="27"/>
      <c r="M1129" s="18"/>
      <c r="N1129" s="21"/>
    </row>
    <row r="1130" spans="1:14" ht="15">
      <c r="A1130" s="14">
        <v>368610</v>
      </c>
      <c r="B1130" s="12">
        <f t="shared" si="274"/>
        <v>-368.61</v>
      </c>
      <c r="C1130" s="12">
        <f t="shared" si="275"/>
        <v>0.94999999999998863</v>
      </c>
      <c r="D1130" s="16">
        <v>1.3574999999999999</v>
      </c>
      <c r="G1130" s="23"/>
      <c r="H1130" s="23"/>
      <c r="I1130" s="24"/>
      <c r="J1130" s="24"/>
      <c r="K1130" s="24"/>
      <c r="L1130" s="27"/>
      <c r="M1130" s="18"/>
      <c r="N1130" s="21"/>
    </row>
    <row r="1131" spans="1:14" ht="15">
      <c r="A1131" s="14">
        <v>367620</v>
      </c>
      <c r="B1131" s="12">
        <f t="shared" si="274"/>
        <v>-367.62</v>
      </c>
      <c r="C1131" s="12">
        <f t="shared" si="275"/>
        <v>0.99000000000000909</v>
      </c>
      <c r="D1131" s="16">
        <v>1.6780999999999999</v>
      </c>
      <c r="G1131" s="23"/>
      <c r="H1131" s="23"/>
      <c r="I1131" s="24"/>
      <c r="J1131" s="24"/>
      <c r="K1131" s="24"/>
      <c r="L1131" s="27"/>
      <c r="M1131" s="18"/>
      <c r="N1131" s="21"/>
    </row>
    <row r="1132" spans="1:14" ht="15">
      <c r="A1132" s="14">
        <v>366670</v>
      </c>
      <c r="B1132" s="12">
        <f t="shared" si="274"/>
        <v>-366.67</v>
      </c>
      <c r="C1132" s="12">
        <f t="shared" si="275"/>
        <v>0.94999999999998863</v>
      </c>
      <c r="D1132" s="16">
        <v>1.5778000000000001</v>
      </c>
      <c r="G1132" s="23"/>
      <c r="H1132" s="23"/>
      <c r="I1132" s="24"/>
      <c r="J1132" s="24"/>
      <c r="K1132" s="24"/>
      <c r="L1132" s="27"/>
      <c r="M1132" s="18"/>
      <c r="N1132" s="21"/>
    </row>
    <row r="1133" spans="1:14" ht="15">
      <c r="A1133" s="14">
        <v>365840</v>
      </c>
      <c r="B1133" s="12">
        <f t="shared" si="274"/>
        <v>-365.84</v>
      </c>
      <c r="C1133" s="12">
        <f t="shared" si="275"/>
        <v>0.83000000000004093</v>
      </c>
      <c r="D1133" s="16">
        <v>1.2285999999999999</v>
      </c>
      <c r="G1133" s="23"/>
      <c r="H1133" s="23"/>
      <c r="I1133" s="24"/>
      <c r="J1133" s="24"/>
      <c r="K1133" s="24"/>
      <c r="L1133" s="27"/>
      <c r="M1133" s="18"/>
      <c r="N1133" s="21"/>
    </row>
    <row r="1134" spans="1:14" ht="15">
      <c r="A1134" s="14">
        <v>364890</v>
      </c>
      <c r="B1134" s="12">
        <f t="shared" si="274"/>
        <v>-364.89</v>
      </c>
      <c r="C1134" s="12">
        <f t="shared" si="275"/>
        <v>0.94999999999998863</v>
      </c>
      <c r="D1134" s="16">
        <v>1.1917</v>
      </c>
      <c r="G1134" s="23"/>
      <c r="H1134" s="23"/>
      <c r="I1134" s="24"/>
      <c r="J1134" s="24"/>
      <c r="K1134" s="24"/>
      <c r="L1134" s="27"/>
      <c r="M1134" s="18"/>
      <c r="N1134" s="21"/>
    </row>
    <row r="1135" spans="1:14" ht="15">
      <c r="A1135" s="14">
        <v>363930</v>
      </c>
      <c r="B1135" s="12">
        <f t="shared" si="274"/>
        <v>-363.93</v>
      </c>
      <c r="C1135" s="12">
        <f t="shared" si="275"/>
        <v>0.95999999999997954</v>
      </c>
      <c r="D1135" s="16">
        <v>1.3293999999999999</v>
      </c>
      <c r="G1135" s="23"/>
      <c r="H1135" s="23"/>
      <c r="I1135" s="24"/>
      <c r="J1135" s="24"/>
      <c r="K1135" s="24"/>
      <c r="L1135" s="27"/>
      <c r="M1135" s="18"/>
      <c r="N1135" s="21"/>
    </row>
    <row r="1136" spans="1:14" ht="15">
      <c r="A1136" s="14">
        <v>362940</v>
      </c>
      <c r="B1136" s="12">
        <f t="shared" si="274"/>
        <v>-362.94</v>
      </c>
      <c r="C1136" s="12">
        <f t="shared" si="275"/>
        <v>0.99000000000000909</v>
      </c>
      <c r="D1136" s="16">
        <v>1.3971</v>
      </c>
      <c r="G1136" s="23"/>
      <c r="H1136" s="23"/>
      <c r="I1136" s="24"/>
      <c r="J1136" s="24"/>
      <c r="K1136" s="24"/>
      <c r="L1136" s="27"/>
      <c r="M1136" s="18"/>
      <c r="N1136" s="21"/>
    </row>
    <row r="1137" spans="1:14" ht="15">
      <c r="A1137" s="14">
        <v>361990</v>
      </c>
      <c r="B1137" s="12">
        <f t="shared" si="274"/>
        <v>-361.99</v>
      </c>
      <c r="C1137" s="12">
        <f t="shared" si="275"/>
        <v>0.94999999999998863</v>
      </c>
      <c r="D1137" s="16">
        <v>1.2317</v>
      </c>
      <c r="G1137" s="23"/>
      <c r="H1137" s="23"/>
      <c r="I1137" s="24"/>
      <c r="J1137" s="24"/>
      <c r="K1137" s="24"/>
      <c r="L1137" s="27"/>
      <c r="M1137" s="18"/>
      <c r="N1137" s="21"/>
    </row>
    <row r="1138" spans="1:14" ht="15">
      <c r="A1138" s="14">
        <v>361040</v>
      </c>
      <c r="B1138" s="12">
        <f t="shared" si="274"/>
        <v>-361.04</v>
      </c>
      <c r="C1138" s="12">
        <f t="shared" si="275"/>
        <v>0.94999999999998863</v>
      </c>
      <c r="D1138" s="16">
        <v>0.1222</v>
      </c>
      <c r="G1138" s="23"/>
      <c r="H1138" s="23"/>
      <c r="I1138" s="24"/>
      <c r="J1138" s="24"/>
      <c r="K1138" s="24"/>
      <c r="L1138" s="27"/>
      <c r="M1138" s="18"/>
      <c r="N1138" s="21"/>
    </row>
    <row r="1139" spans="1:14" ht="15">
      <c r="A1139" s="14">
        <v>360090</v>
      </c>
      <c r="B1139" s="12">
        <f t="shared" si="274"/>
        <v>-360.09</v>
      </c>
      <c r="C1139" s="12">
        <f t="shared" si="275"/>
        <v>0.95000000000004547</v>
      </c>
      <c r="D1139" s="16">
        <v>1.2756000000000001</v>
      </c>
      <c r="G1139" s="23"/>
      <c r="H1139" s="23"/>
      <c r="I1139" s="24"/>
      <c r="J1139" s="24"/>
      <c r="K1139" s="24"/>
      <c r="L1139" s="27"/>
      <c r="M1139" s="18"/>
      <c r="N1139" s="21"/>
    </row>
    <row r="1140" spans="1:14" ht="15">
      <c r="A1140" s="14">
        <v>359100</v>
      </c>
      <c r="B1140" s="12">
        <f t="shared" si="274"/>
        <v>-359.1</v>
      </c>
      <c r="C1140" s="12">
        <f t="shared" si="275"/>
        <v>0.98999999999995225</v>
      </c>
      <c r="D1140" s="16">
        <v>1.7249000000000001</v>
      </c>
      <c r="G1140" s="23"/>
      <c r="H1140" s="23"/>
      <c r="I1140" s="24"/>
      <c r="J1140" s="24"/>
      <c r="K1140" s="24"/>
      <c r="L1140" s="27"/>
      <c r="M1140" s="18"/>
      <c r="N1140" s="21"/>
    </row>
    <row r="1141" spans="1:14" ht="15">
      <c r="A1141" s="14">
        <v>358140</v>
      </c>
      <c r="B1141" s="12">
        <f t="shared" si="274"/>
        <v>-358.14</v>
      </c>
      <c r="C1141" s="12">
        <f t="shared" si="275"/>
        <v>0.96000000000003638</v>
      </c>
      <c r="D1141" s="16">
        <v>1.6848000000000001</v>
      </c>
      <c r="G1141" s="23"/>
      <c r="H1141" s="23"/>
      <c r="I1141" s="24"/>
      <c r="J1141" s="24"/>
      <c r="K1141" s="24"/>
      <c r="L1141" s="27"/>
      <c r="M1141" s="18"/>
      <c r="N1141" s="21"/>
    </row>
    <row r="1142" spans="1:14" ht="15">
      <c r="A1142" s="14">
        <v>357190</v>
      </c>
      <c r="B1142" s="12">
        <f t="shared" si="274"/>
        <v>-357.19</v>
      </c>
      <c r="C1142" s="12">
        <f t="shared" si="275"/>
        <v>0.94999999999998863</v>
      </c>
      <c r="D1142" s="16">
        <v>1.3801000000000001</v>
      </c>
      <c r="G1142" s="23"/>
      <c r="H1142" s="23"/>
      <c r="I1142" s="24"/>
      <c r="J1142" s="24"/>
      <c r="K1142" s="24"/>
      <c r="L1142" s="27"/>
      <c r="M1142" s="18"/>
      <c r="N1142" s="21"/>
    </row>
    <row r="1143" spans="1:14" ht="15">
      <c r="A1143" s="14">
        <v>356240</v>
      </c>
      <c r="B1143" s="12">
        <f t="shared" si="274"/>
        <v>-356.24</v>
      </c>
      <c r="C1143" s="12">
        <f t="shared" si="275"/>
        <v>0.94999999999998863</v>
      </c>
      <c r="D1143" s="16">
        <v>1.6288</v>
      </c>
      <c r="G1143" s="23"/>
      <c r="H1143" s="23"/>
      <c r="I1143" s="24"/>
      <c r="J1143" s="24"/>
      <c r="K1143" s="24"/>
      <c r="L1143" s="27"/>
      <c r="M1143" s="18"/>
      <c r="N1143" s="21"/>
    </row>
    <row r="1144" spans="1:14" ht="15">
      <c r="A1144" s="14">
        <v>355250</v>
      </c>
      <c r="B1144" s="12">
        <f t="shared" si="274"/>
        <v>-355.25</v>
      </c>
      <c r="C1144" s="12">
        <f t="shared" si="275"/>
        <v>0.99000000000000909</v>
      </c>
      <c r="D1144" s="16">
        <v>1.1584000000000001</v>
      </c>
      <c r="G1144" s="23"/>
      <c r="H1144" s="23"/>
      <c r="I1144" s="24"/>
      <c r="J1144" s="24"/>
      <c r="K1144" s="24"/>
      <c r="L1144" s="27"/>
      <c r="M1144" s="18"/>
      <c r="N1144" s="21"/>
    </row>
    <row r="1145" spans="1:14" ht="15">
      <c r="A1145" s="14">
        <v>354300</v>
      </c>
      <c r="B1145" s="12">
        <f t="shared" si="274"/>
        <v>-354.3</v>
      </c>
      <c r="C1145" s="12">
        <f t="shared" si="275"/>
        <v>0.94999999999998863</v>
      </c>
      <c r="D1145" s="16">
        <v>1.1193</v>
      </c>
      <c r="G1145" s="23"/>
      <c r="H1145" s="23"/>
      <c r="I1145" s="24"/>
      <c r="J1145" s="24"/>
      <c r="K1145" s="24"/>
      <c r="L1145" s="27"/>
      <c r="M1145" s="18"/>
      <c r="N1145" s="21"/>
    </row>
    <row r="1146" spans="1:14" ht="15">
      <c r="A1146" s="14">
        <v>353350</v>
      </c>
      <c r="B1146" s="12">
        <f t="shared" si="274"/>
        <v>-353.35</v>
      </c>
      <c r="C1146" s="12">
        <f t="shared" si="275"/>
        <v>0.94999999999998863</v>
      </c>
      <c r="D1146" s="16">
        <v>1.2637</v>
      </c>
      <c r="G1146" s="23"/>
      <c r="H1146" s="23"/>
      <c r="I1146" s="24"/>
      <c r="J1146" s="24"/>
      <c r="K1146" s="24"/>
      <c r="L1146" s="27"/>
      <c r="M1146" s="18"/>
      <c r="N1146" s="21"/>
    </row>
    <row r="1147" spans="1:14" ht="15">
      <c r="A1147" s="14">
        <v>352390</v>
      </c>
      <c r="B1147" s="12">
        <f t="shared" si="274"/>
        <v>-352.39</v>
      </c>
      <c r="C1147" s="12">
        <f t="shared" si="275"/>
        <v>0.96000000000003638</v>
      </c>
      <c r="D1147" s="16">
        <v>1.5097</v>
      </c>
      <c r="G1147" s="23"/>
      <c r="H1147" s="23"/>
      <c r="I1147" s="24"/>
      <c r="J1147" s="24"/>
      <c r="K1147" s="24"/>
      <c r="L1147" s="27"/>
      <c r="M1147" s="18"/>
      <c r="N1147" s="21"/>
    </row>
    <row r="1148" spans="1:14" ht="15">
      <c r="A1148" s="14">
        <v>351440</v>
      </c>
      <c r="B1148" s="12">
        <f t="shared" si="274"/>
        <v>-351.44</v>
      </c>
      <c r="C1148" s="12">
        <f t="shared" si="275"/>
        <v>0.94999999999998863</v>
      </c>
      <c r="D1148" s="16">
        <v>1.556</v>
      </c>
      <c r="G1148" s="23"/>
      <c r="H1148" s="23"/>
      <c r="I1148" s="24"/>
      <c r="J1148" s="24"/>
      <c r="K1148" s="24"/>
      <c r="L1148" s="27"/>
      <c r="M1148" s="18"/>
      <c r="N1148" s="21"/>
    </row>
    <row r="1149" spans="1:14" ht="15">
      <c r="A1149" s="14">
        <v>350450</v>
      </c>
      <c r="B1149" s="12">
        <f t="shared" si="274"/>
        <v>-350.45</v>
      </c>
      <c r="C1149" s="12">
        <f t="shared" si="275"/>
        <v>0.99000000000000909</v>
      </c>
      <c r="D1149" s="16">
        <v>0.41854999999999998</v>
      </c>
      <c r="G1149" s="23"/>
      <c r="H1149" s="23"/>
      <c r="I1149" s="24"/>
      <c r="J1149" s="24"/>
      <c r="K1149" s="24"/>
      <c r="L1149" s="27"/>
      <c r="M1149" s="18"/>
      <c r="N1149" s="21"/>
    </row>
    <row r="1150" spans="1:14" ht="15">
      <c r="A1150" s="14">
        <v>349500</v>
      </c>
      <c r="B1150" s="12">
        <f t="shared" si="274"/>
        <v>-349.5</v>
      </c>
      <c r="C1150" s="12">
        <f t="shared" si="275"/>
        <v>0.94999999999998863</v>
      </c>
      <c r="D1150" s="16">
        <v>1.3045</v>
      </c>
      <c r="G1150" s="23"/>
      <c r="H1150" s="23"/>
      <c r="I1150" s="24"/>
      <c r="J1150" s="24"/>
      <c r="K1150" s="24"/>
      <c r="L1150" s="27"/>
      <c r="M1150" s="18"/>
      <c r="N1150" s="21"/>
    </row>
    <row r="1151" spans="1:14" ht="15">
      <c r="A1151" s="14">
        <v>348860</v>
      </c>
      <c r="B1151" s="12">
        <f t="shared" si="274"/>
        <v>-348.86</v>
      </c>
      <c r="C1151" s="12">
        <f t="shared" si="275"/>
        <v>0.63999999999998636</v>
      </c>
      <c r="D1151" s="16">
        <v>1.5581</v>
      </c>
      <c r="G1151" s="23"/>
      <c r="H1151" s="23"/>
      <c r="I1151" s="24"/>
      <c r="J1151" s="24"/>
      <c r="K1151" s="24"/>
      <c r="L1151" s="27"/>
      <c r="M1151" s="18"/>
      <c r="N1151" s="21"/>
    </row>
    <row r="1152" spans="1:14" ht="15">
      <c r="A1152" s="14">
        <v>348210</v>
      </c>
      <c r="B1152" s="12">
        <f t="shared" si="274"/>
        <v>-348.21</v>
      </c>
      <c r="C1152" s="12">
        <f t="shared" si="275"/>
        <v>0.65000000000003411</v>
      </c>
      <c r="D1152" s="16">
        <v>1.722</v>
      </c>
      <c r="G1152" s="23"/>
      <c r="H1152" s="23"/>
      <c r="I1152" s="24"/>
      <c r="J1152" s="24"/>
      <c r="K1152" s="24"/>
      <c r="L1152" s="27"/>
      <c r="M1152" s="18"/>
      <c r="N1152" s="21"/>
    </row>
    <row r="1153" spans="1:14" ht="15">
      <c r="A1153" s="14">
        <v>347540</v>
      </c>
      <c r="B1153" s="12">
        <f t="shared" si="274"/>
        <v>-347.54</v>
      </c>
      <c r="C1153" s="12">
        <f t="shared" si="275"/>
        <v>0.66999999999995907</v>
      </c>
      <c r="D1153" s="16">
        <v>1.6909000000000001</v>
      </c>
      <c r="G1153" s="23"/>
      <c r="H1153" s="23"/>
      <c r="I1153" s="24"/>
      <c r="J1153" s="24"/>
      <c r="K1153" s="24"/>
      <c r="L1153" s="27"/>
      <c r="M1153" s="18"/>
      <c r="N1153" s="21"/>
    </row>
    <row r="1154" spans="1:14" ht="15">
      <c r="A1154" s="14">
        <v>346900</v>
      </c>
      <c r="B1154" s="12">
        <f t="shared" si="274"/>
        <v>-346.9</v>
      </c>
      <c r="C1154" s="12">
        <f t="shared" si="275"/>
        <v>0.6400000000000432</v>
      </c>
      <c r="D1154" s="16">
        <v>1.2603</v>
      </c>
      <c r="G1154" s="23"/>
      <c r="H1154" s="23"/>
      <c r="I1154" s="24"/>
      <c r="J1154" s="24"/>
      <c r="K1154" s="24"/>
      <c r="L1154" s="27"/>
      <c r="M1154" s="18"/>
      <c r="N1154" s="21"/>
    </row>
    <row r="1155" spans="1:14" ht="15">
      <c r="A1155" s="14">
        <v>346250</v>
      </c>
      <c r="B1155" s="12">
        <f t="shared" ref="B1155:B1218" si="276">-A1155/1000</f>
        <v>-346.25</v>
      </c>
      <c r="C1155" s="12">
        <f t="shared" si="275"/>
        <v>0.64999999999997726</v>
      </c>
      <c r="D1155" s="16">
        <v>1.1638999999999999</v>
      </c>
      <c r="G1155" s="23"/>
      <c r="H1155" s="23"/>
      <c r="I1155" s="24"/>
      <c r="J1155" s="24"/>
      <c r="K1155" s="24"/>
      <c r="L1155" s="27"/>
      <c r="M1155" s="18"/>
      <c r="N1155" s="21"/>
    </row>
    <row r="1156" spans="1:14" ht="15">
      <c r="A1156" s="14">
        <v>345610</v>
      </c>
      <c r="B1156" s="12">
        <f t="shared" si="276"/>
        <v>-345.61</v>
      </c>
      <c r="C1156" s="12">
        <f t="shared" ref="C1156:C1219" si="277">B1156-B1155</f>
        <v>0.63999999999998636</v>
      </c>
      <c r="D1156" s="16">
        <v>1.3048999999999999</v>
      </c>
      <c r="G1156" s="23"/>
      <c r="H1156" s="23"/>
      <c r="I1156" s="24"/>
      <c r="J1156" s="24"/>
      <c r="K1156" s="24"/>
      <c r="L1156" s="27"/>
      <c r="M1156" s="18"/>
      <c r="N1156" s="21"/>
    </row>
    <row r="1157" spans="1:14" ht="15">
      <c r="A1157" s="14">
        <v>344960</v>
      </c>
      <c r="B1157" s="12">
        <f t="shared" si="276"/>
        <v>-344.96</v>
      </c>
      <c r="C1157" s="12">
        <f t="shared" si="277"/>
        <v>0.65000000000003411</v>
      </c>
      <c r="D1157" s="16">
        <v>1.2020999999999999</v>
      </c>
      <c r="G1157" s="23"/>
      <c r="H1157" s="23"/>
      <c r="I1157" s="24"/>
      <c r="J1157" s="24"/>
      <c r="K1157" s="24"/>
      <c r="L1157" s="27"/>
      <c r="M1157" s="18"/>
      <c r="N1157" s="21"/>
    </row>
    <row r="1158" spans="1:14" ht="15">
      <c r="A1158" s="14">
        <v>344290</v>
      </c>
      <c r="B1158" s="12">
        <f t="shared" si="276"/>
        <v>-344.29</v>
      </c>
      <c r="C1158" s="12">
        <f t="shared" si="277"/>
        <v>0.66999999999995907</v>
      </c>
      <c r="D1158" s="16">
        <v>1.1435999999999999</v>
      </c>
      <c r="G1158" s="23"/>
      <c r="H1158" s="23"/>
      <c r="I1158" s="24"/>
      <c r="J1158" s="24"/>
      <c r="K1158" s="24"/>
      <c r="L1158" s="27"/>
      <c r="M1158" s="18"/>
      <c r="N1158" s="21"/>
    </row>
    <row r="1159" spans="1:14" ht="15">
      <c r="A1159" s="14">
        <v>343650</v>
      </c>
      <c r="B1159" s="12">
        <f t="shared" si="276"/>
        <v>-343.65</v>
      </c>
      <c r="C1159" s="12">
        <f t="shared" si="277"/>
        <v>0.6400000000000432</v>
      </c>
      <c r="D1159" s="16">
        <v>1.0246999999999999</v>
      </c>
      <c r="G1159" s="23"/>
      <c r="H1159" s="23"/>
      <c r="I1159" s="24"/>
      <c r="J1159" s="24"/>
      <c r="K1159" s="24"/>
      <c r="L1159" s="27"/>
      <c r="M1159" s="18"/>
      <c r="N1159" s="21"/>
    </row>
    <row r="1160" spans="1:14" ht="15">
      <c r="A1160" s="14">
        <v>343000</v>
      </c>
      <c r="B1160" s="12">
        <f t="shared" si="276"/>
        <v>-343</v>
      </c>
      <c r="C1160" s="12">
        <f t="shared" si="277"/>
        <v>0.64999999999997726</v>
      </c>
      <c r="D1160" s="16">
        <v>0.76097999999999999</v>
      </c>
      <c r="G1160" s="23"/>
      <c r="H1160" s="23"/>
      <c r="I1160" s="24"/>
      <c r="J1160" s="24"/>
      <c r="K1160" s="24"/>
      <c r="L1160" s="27"/>
      <c r="M1160" s="18"/>
      <c r="N1160" s="21"/>
    </row>
    <row r="1161" spans="1:14" ht="15">
      <c r="A1161" s="14">
        <v>342360</v>
      </c>
      <c r="B1161" s="12">
        <f t="shared" si="276"/>
        <v>-342.36</v>
      </c>
      <c r="C1161" s="12">
        <f t="shared" si="277"/>
        <v>0.63999999999998636</v>
      </c>
      <c r="D1161" s="16">
        <v>1.0044999999999999</v>
      </c>
      <c r="G1161" s="23"/>
      <c r="H1161" s="23"/>
      <c r="I1161" s="24"/>
      <c r="J1161" s="24"/>
      <c r="K1161" s="24"/>
      <c r="L1161" s="27"/>
      <c r="M1161" s="18"/>
      <c r="N1161" s="21"/>
    </row>
    <row r="1162" spans="1:14" ht="15">
      <c r="A1162" s="14">
        <v>341690</v>
      </c>
      <c r="B1162" s="12">
        <f t="shared" si="276"/>
        <v>-341.69</v>
      </c>
      <c r="C1162" s="12">
        <f t="shared" si="277"/>
        <v>0.67000000000001592</v>
      </c>
      <c r="D1162" s="16">
        <v>1.0034000000000001</v>
      </c>
      <c r="G1162" s="23"/>
      <c r="H1162" s="23"/>
      <c r="I1162" s="24"/>
      <c r="J1162" s="24"/>
      <c r="K1162" s="24"/>
      <c r="L1162" s="27"/>
      <c r="M1162" s="18"/>
      <c r="N1162" s="21"/>
    </row>
    <row r="1163" spans="1:14" ht="15">
      <c r="A1163" s="14">
        <v>341040</v>
      </c>
      <c r="B1163" s="12">
        <f t="shared" si="276"/>
        <v>-341.04</v>
      </c>
      <c r="C1163" s="12">
        <f t="shared" si="277"/>
        <v>0.64999999999997726</v>
      </c>
      <c r="D1163" s="16">
        <v>1.0766</v>
      </c>
      <c r="G1163" s="23"/>
      <c r="H1163" s="23"/>
      <c r="I1163" s="24"/>
      <c r="J1163" s="24"/>
      <c r="K1163" s="24"/>
      <c r="L1163" s="27"/>
      <c r="M1163" s="18"/>
      <c r="N1163" s="21"/>
    </row>
    <row r="1164" spans="1:14" ht="15">
      <c r="A1164" s="14">
        <v>340400</v>
      </c>
      <c r="B1164" s="12">
        <f t="shared" si="276"/>
        <v>-340.4</v>
      </c>
      <c r="C1164" s="12">
        <f t="shared" si="277"/>
        <v>0.6400000000000432</v>
      </c>
      <c r="D1164" s="16">
        <v>0.87446999999999997</v>
      </c>
      <c r="G1164" s="23"/>
      <c r="H1164" s="23"/>
      <c r="I1164" s="24"/>
      <c r="J1164" s="24"/>
      <c r="K1164" s="24"/>
      <c r="L1164" s="27"/>
      <c r="M1164" s="18"/>
      <c r="N1164" s="21"/>
    </row>
    <row r="1165" spans="1:14" ht="15">
      <c r="A1165" s="14">
        <v>339760</v>
      </c>
      <c r="B1165" s="12">
        <f t="shared" si="276"/>
        <v>-339.76</v>
      </c>
      <c r="C1165" s="12">
        <f t="shared" si="277"/>
        <v>0.63999999999998636</v>
      </c>
      <c r="D1165" s="16">
        <v>1.0690999999999999</v>
      </c>
      <c r="G1165" s="23"/>
      <c r="H1165" s="23"/>
      <c r="I1165" s="24"/>
      <c r="J1165" s="24"/>
      <c r="K1165" s="24"/>
      <c r="L1165" s="27"/>
      <c r="M1165" s="18"/>
      <c r="N1165" s="21"/>
    </row>
    <row r="1166" spans="1:14" ht="15">
      <c r="A1166" s="14">
        <v>339080</v>
      </c>
      <c r="B1166" s="12">
        <f t="shared" si="276"/>
        <v>-339.08</v>
      </c>
      <c r="C1166" s="12">
        <f t="shared" si="277"/>
        <v>0.68000000000000682</v>
      </c>
      <c r="D1166" s="16">
        <v>1.2834000000000001</v>
      </c>
      <c r="G1166" s="23"/>
      <c r="H1166" s="23"/>
      <c r="I1166" s="24"/>
      <c r="J1166" s="24"/>
      <c r="K1166" s="24"/>
      <c r="L1166" s="27"/>
      <c r="M1166" s="18"/>
      <c r="N1166" s="21"/>
    </row>
    <row r="1167" spans="1:14" ht="15">
      <c r="A1167" s="14">
        <v>338440</v>
      </c>
      <c r="B1167" s="12">
        <f t="shared" si="276"/>
        <v>-338.44</v>
      </c>
      <c r="C1167" s="12">
        <f t="shared" si="277"/>
        <v>0.63999999999998636</v>
      </c>
      <c r="D1167" s="16">
        <v>1.2566999999999999</v>
      </c>
      <c r="G1167" s="23"/>
      <c r="H1167" s="23"/>
      <c r="I1167" s="24"/>
      <c r="J1167" s="24"/>
      <c r="K1167" s="24"/>
      <c r="L1167" s="27"/>
      <c r="M1167" s="18"/>
      <c r="N1167" s="21"/>
    </row>
    <row r="1168" spans="1:14" ht="15">
      <c r="A1168" s="14">
        <v>337790</v>
      </c>
      <c r="B1168" s="12">
        <f t="shared" si="276"/>
        <v>-337.79</v>
      </c>
      <c r="C1168" s="12">
        <f t="shared" si="277"/>
        <v>0.64999999999997726</v>
      </c>
      <c r="D1168" s="16">
        <v>1.1623000000000001</v>
      </c>
      <c r="G1168" s="23"/>
      <c r="H1168" s="23"/>
      <c r="I1168" s="24"/>
      <c r="J1168" s="24"/>
      <c r="K1168" s="24"/>
      <c r="L1168" s="27"/>
      <c r="M1168" s="18"/>
      <c r="N1168" s="21"/>
    </row>
    <row r="1169" spans="1:14" ht="15">
      <c r="A1169" s="14">
        <v>337150</v>
      </c>
      <c r="B1169" s="12">
        <f t="shared" si="276"/>
        <v>-337.15</v>
      </c>
      <c r="C1169" s="12">
        <f t="shared" si="277"/>
        <v>0.6400000000000432</v>
      </c>
      <c r="D1169" s="16">
        <v>0.87439</v>
      </c>
      <c r="G1169" s="23"/>
      <c r="H1169" s="23"/>
      <c r="I1169" s="24"/>
      <c r="J1169" s="24"/>
      <c r="K1169" s="24"/>
      <c r="L1169" s="27"/>
      <c r="M1169" s="18"/>
      <c r="N1169" s="21"/>
    </row>
    <row r="1170" spans="1:14" ht="15">
      <c r="A1170" s="14">
        <v>336510</v>
      </c>
      <c r="B1170" s="12">
        <f t="shared" si="276"/>
        <v>-336.51</v>
      </c>
      <c r="C1170" s="12">
        <f t="shared" si="277"/>
        <v>0.63999999999998636</v>
      </c>
      <c r="D1170" s="16">
        <v>1.1987000000000001</v>
      </c>
      <c r="G1170" s="23"/>
      <c r="H1170" s="23"/>
      <c r="I1170" s="24"/>
      <c r="J1170" s="24"/>
      <c r="K1170" s="24"/>
      <c r="L1170" s="27"/>
      <c r="M1170" s="18"/>
      <c r="N1170" s="21"/>
    </row>
    <row r="1171" spans="1:14" ht="15">
      <c r="A1171" s="14">
        <v>335830</v>
      </c>
      <c r="B1171" s="12">
        <f t="shared" si="276"/>
        <v>-335.83</v>
      </c>
      <c r="C1171" s="12">
        <f t="shared" si="277"/>
        <v>0.68000000000000682</v>
      </c>
      <c r="D1171" s="16">
        <v>0.92801</v>
      </c>
      <c r="G1171" s="23"/>
      <c r="H1171" s="23"/>
      <c r="I1171" s="24"/>
      <c r="J1171" s="24"/>
      <c r="K1171" s="24"/>
      <c r="L1171" s="27"/>
      <c r="M1171" s="18"/>
      <c r="N1171" s="21"/>
    </row>
    <row r="1172" spans="1:14" ht="15">
      <c r="A1172" s="14">
        <v>335190</v>
      </c>
      <c r="B1172" s="12">
        <f t="shared" si="276"/>
        <v>-335.19</v>
      </c>
      <c r="C1172" s="12">
        <f t="shared" si="277"/>
        <v>0.63999999999998636</v>
      </c>
      <c r="D1172" s="16">
        <v>1.2144999999999999</v>
      </c>
      <c r="G1172" s="23"/>
      <c r="H1172" s="23"/>
      <c r="I1172" s="24"/>
      <c r="J1172" s="24"/>
      <c r="K1172" s="24"/>
      <c r="L1172" s="27"/>
      <c r="M1172" s="18"/>
      <c r="N1172" s="21"/>
    </row>
    <row r="1173" spans="1:14" ht="15">
      <c r="A1173" s="14">
        <v>334550</v>
      </c>
      <c r="B1173" s="12">
        <f t="shared" si="276"/>
        <v>-334.55</v>
      </c>
      <c r="C1173" s="12">
        <f t="shared" si="277"/>
        <v>0.63999999999998636</v>
      </c>
      <c r="D1173" s="16">
        <v>1.0398000000000001</v>
      </c>
      <c r="G1173" s="23"/>
      <c r="H1173" s="23"/>
      <c r="I1173" s="24"/>
      <c r="J1173" s="24"/>
      <c r="K1173" s="24"/>
      <c r="L1173" s="27"/>
      <c r="M1173" s="18"/>
      <c r="N1173" s="21"/>
    </row>
    <row r="1174" spans="1:14" ht="15">
      <c r="A1174" s="14">
        <v>333900</v>
      </c>
      <c r="B1174" s="12">
        <f t="shared" si="276"/>
        <v>-333.9</v>
      </c>
      <c r="C1174" s="12">
        <f t="shared" si="277"/>
        <v>0.65000000000003411</v>
      </c>
      <c r="D1174" s="16">
        <v>0.92808000000000002</v>
      </c>
      <c r="G1174" s="23"/>
      <c r="H1174" s="23"/>
      <c r="I1174" s="24"/>
      <c r="J1174" s="24"/>
      <c r="K1174" s="24"/>
      <c r="L1174" s="27"/>
      <c r="M1174" s="18"/>
      <c r="N1174" s="21"/>
    </row>
    <row r="1175" spans="1:14" ht="15">
      <c r="A1175" s="14">
        <v>333230</v>
      </c>
      <c r="B1175" s="12">
        <f t="shared" si="276"/>
        <v>-333.23</v>
      </c>
      <c r="C1175" s="12">
        <f t="shared" si="277"/>
        <v>0.66999999999995907</v>
      </c>
      <c r="D1175" s="16">
        <v>0.86153000000000002</v>
      </c>
      <c r="G1175" s="23"/>
      <c r="H1175" s="23"/>
      <c r="I1175" s="24"/>
      <c r="J1175" s="24"/>
      <c r="K1175" s="24"/>
      <c r="L1175" s="27"/>
      <c r="M1175" s="18"/>
      <c r="N1175" s="21"/>
    </row>
    <row r="1176" spans="1:14" ht="15">
      <c r="A1176" s="14">
        <v>332580</v>
      </c>
      <c r="B1176" s="12">
        <f t="shared" si="276"/>
        <v>-332.58</v>
      </c>
      <c r="C1176" s="12">
        <f t="shared" si="277"/>
        <v>0.65000000000003411</v>
      </c>
      <c r="D1176" s="16">
        <v>1.3260000000000001</v>
      </c>
      <c r="G1176" s="23"/>
      <c r="H1176" s="23"/>
      <c r="I1176" s="24"/>
      <c r="J1176" s="24"/>
      <c r="K1176" s="24"/>
      <c r="L1176" s="27"/>
      <c r="M1176" s="18"/>
      <c r="N1176" s="21"/>
    </row>
    <row r="1177" spans="1:14" ht="15">
      <c r="A1177" s="14">
        <v>331940</v>
      </c>
      <c r="B1177" s="12">
        <f t="shared" si="276"/>
        <v>-331.94</v>
      </c>
      <c r="C1177" s="12">
        <f t="shared" si="277"/>
        <v>0.63999999999998636</v>
      </c>
      <c r="D1177" s="16">
        <v>1.2072000000000001</v>
      </c>
      <c r="G1177" s="23"/>
      <c r="H1177" s="23"/>
      <c r="I1177" s="24"/>
      <c r="J1177" s="24"/>
      <c r="K1177" s="24"/>
      <c r="L1177" s="27"/>
      <c r="M1177" s="18"/>
      <c r="N1177" s="21"/>
    </row>
    <row r="1178" spans="1:14" ht="15">
      <c r="A1178" s="14">
        <v>331300</v>
      </c>
      <c r="B1178" s="12">
        <f t="shared" si="276"/>
        <v>-331.3</v>
      </c>
      <c r="C1178" s="12">
        <f t="shared" si="277"/>
        <v>0.63999999999998636</v>
      </c>
      <c r="D1178" s="16">
        <v>0.71896000000000004</v>
      </c>
      <c r="G1178" s="23"/>
      <c r="H1178" s="23"/>
      <c r="I1178" s="24"/>
      <c r="J1178" s="24"/>
      <c r="K1178" s="24"/>
      <c r="L1178" s="27"/>
      <c r="M1178" s="18"/>
      <c r="N1178" s="21"/>
    </row>
    <row r="1179" spans="1:14" ht="15">
      <c r="A1179" s="14">
        <v>330620</v>
      </c>
      <c r="B1179" s="12">
        <f t="shared" si="276"/>
        <v>-330.62</v>
      </c>
      <c r="C1179" s="12">
        <f t="shared" si="277"/>
        <v>0.68000000000000682</v>
      </c>
      <c r="D1179" s="16">
        <v>0.79198999999999997</v>
      </c>
      <c r="G1179" s="23"/>
      <c r="H1179" s="23"/>
      <c r="I1179" s="24"/>
      <c r="J1179" s="24"/>
      <c r="K1179" s="24"/>
      <c r="L1179" s="27"/>
      <c r="M1179" s="18"/>
      <c r="N1179" s="21"/>
    </row>
    <row r="1180" spans="1:14" ht="15">
      <c r="A1180" s="14">
        <v>329980</v>
      </c>
      <c r="B1180" s="12">
        <f t="shared" si="276"/>
        <v>-329.98</v>
      </c>
      <c r="C1180" s="12">
        <f t="shared" si="277"/>
        <v>0.63999999999998636</v>
      </c>
      <c r="D1180" s="16">
        <v>1.3546</v>
      </c>
      <c r="G1180" s="23"/>
      <c r="H1180" s="23"/>
      <c r="I1180" s="24"/>
      <c r="J1180" s="24"/>
      <c r="K1180" s="24"/>
      <c r="L1180" s="27"/>
      <c r="M1180" s="18"/>
      <c r="N1180" s="21"/>
    </row>
    <row r="1181" spans="1:14" ht="15">
      <c r="A1181" s="14">
        <v>329340</v>
      </c>
      <c r="B1181" s="12">
        <f t="shared" si="276"/>
        <v>-329.34</v>
      </c>
      <c r="C1181" s="12">
        <f t="shared" si="277"/>
        <v>0.6400000000000432</v>
      </c>
      <c r="D1181" s="16">
        <v>0.88258000000000003</v>
      </c>
      <c r="G1181" s="23"/>
      <c r="H1181" s="23"/>
      <c r="I1181" s="24"/>
      <c r="J1181" s="24"/>
      <c r="K1181" s="24"/>
      <c r="L1181" s="27"/>
      <c r="M1181" s="18"/>
      <c r="N1181" s="21"/>
    </row>
    <row r="1182" spans="1:14" ht="15">
      <c r="A1182" s="14">
        <v>328780</v>
      </c>
      <c r="B1182" s="12">
        <f t="shared" si="276"/>
        <v>-328.78</v>
      </c>
      <c r="C1182" s="12">
        <f t="shared" si="277"/>
        <v>0.56000000000000227</v>
      </c>
      <c r="D1182" s="16">
        <v>1.0115000000000001</v>
      </c>
      <c r="G1182" s="23"/>
      <c r="H1182" s="23"/>
      <c r="I1182" s="24"/>
      <c r="J1182" s="24"/>
      <c r="K1182" s="24"/>
      <c r="L1182" s="27"/>
      <c r="M1182" s="18"/>
      <c r="N1182" s="21"/>
    </row>
    <row r="1183" spans="1:14" ht="15">
      <c r="A1183" s="14">
        <v>328110</v>
      </c>
      <c r="B1183" s="12">
        <f t="shared" si="276"/>
        <v>-328.11</v>
      </c>
      <c r="C1183" s="12">
        <f t="shared" si="277"/>
        <v>0.66999999999995907</v>
      </c>
      <c r="D1183" s="16">
        <v>1.0699000000000001</v>
      </c>
      <c r="G1183" s="23"/>
      <c r="H1183" s="23"/>
      <c r="I1183" s="24"/>
      <c r="J1183" s="24"/>
      <c r="K1183" s="24"/>
      <c r="L1183" s="27"/>
      <c r="M1183" s="18"/>
      <c r="N1183" s="21"/>
    </row>
    <row r="1184" spans="1:14" ht="15">
      <c r="A1184" s="14">
        <v>327430</v>
      </c>
      <c r="B1184" s="12">
        <f t="shared" si="276"/>
        <v>-327.43</v>
      </c>
      <c r="C1184" s="12">
        <f t="shared" si="277"/>
        <v>0.68000000000000682</v>
      </c>
      <c r="D1184" s="16">
        <v>1.2004999999999999</v>
      </c>
      <c r="G1184" s="23"/>
      <c r="H1184" s="23"/>
      <c r="I1184" s="24"/>
      <c r="J1184" s="24"/>
      <c r="K1184" s="24"/>
      <c r="L1184" s="27"/>
      <c r="M1184" s="18"/>
      <c r="N1184" s="21"/>
    </row>
    <row r="1185" spans="1:14" ht="15">
      <c r="A1185" s="14">
        <v>326760</v>
      </c>
      <c r="B1185" s="12">
        <f t="shared" si="276"/>
        <v>-326.76</v>
      </c>
      <c r="C1185" s="12">
        <f t="shared" si="277"/>
        <v>0.67000000000001592</v>
      </c>
      <c r="D1185" s="16">
        <v>1.0139</v>
      </c>
      <c r="G1185" s="23"/>
      <c r="H1185" s="23"/>
      <c r="I1185" s="24"/>
      <c r="J1185" s="24"/>
      <c r="K1185" s="24"/>
      <c r="L1185" s="27"/>
      <c r="M1185" s="18"/>
      <c r="N1185" s="21"/>
    </row>
    <row r="1186" spans="1:14" ht="15">
      <c r="A1186" s="14">
        <v>326090</v>
      </c>
      <c r="B1186" s="12">
        <f t="shared" si="276"/>
        <v>-326.08999999999997</v>
      </c>
      <c r="C1186" s="12">
        <f t="shared" si="277"/>
        <v>0.67000000000001592</v>
      </c>
      <c r="D1186" s="16">
        <v>1.1893</v>
      </c>
      <c r="G1186" s="23"/>
      <c r="H1186" s="23"/>
      <c r="I1186" s="24"/>
      <c r="J1186" s="24"/>
      <c r="K1186" s="24"/>
      <c r="L1186" s="27"/>
      <c r="M1186" s="18"/>
      <c r="N1186" s="21"/>
    </row>
    <row r="1187" spans="1:14" ht="15">
      <c r="A1187" s="14">
        <v>325420</v>
      </c>
      <c r="B1187" s="12">
        <f t="shared" si="276"/>
        <v>-325.42</v>
      </c>
      <c r="C1187" s="12">
        <f t="shared" si="277"/>
        <v>0.66999999999995907</v>
      </c>
      <c r="D1187" s="16">
        <v>1.2312000000000001</v>
      </c>
      <c r="G1187" s="23"/>
      <c r="H1187" s="23"/>
      <c r="I1187" s="24"/>
      <c r="J1187" s="24"/>
      <c r="K1187" s="24"/>
      <c r="L1187" s="27"/>
      <c r="M1187" s="18"/>
      <c r="N1187" s="21"/>
    </row>
    <row r="1188" spans="1:14" ht="15">
      <c r="A1188" s="14">
        <v>324740</v>
      </c>
      <c r="B1188" s="12">
        <f t="shared" si="276"/>
        <v>-324.74</v>
      </c>
      <c r="C1188" s="12">
        <f t="shared" si="277"/>
        <v>0.68000000000000682</v>
      </c>
      <c r="D1188" s="16">
        <v>0.90214000000000005</v>
      </c>
      <c r="G1188" s="23"/>
      <c r="H1188" s="23"/>
      <c r="I1188" s="24"/>
      <c r="J1188" s="24"/>
      <c r="K1188" s="24"/>
      <c r="L1188" s="27"/>
      <c r="M1188" s="18"/>
      <c r="N1188" s="21"/>
    </row>
    <row r="1189" spans="1:14" ht="15">
      <c r="A1189" s="14">
        <v>324070</v>
      </c>
      <c r="B1189" s="12">
        <f t="shared" si="276"/>
        <v>-324.07</v>
      </c>
      <c r="C1189" s="12">
        <f t="shared" si="277"/>
        <v>0.67000000000001592</v>
      </c>
      <c r="D1189" s="16">
        <v>1.2952999999999999</v>
      </c>
      <c r="G1189" s="23"/>
      <c r="H1189" s="23"/>
      <c r="I1189" s="24"/>
      <c r="J1189" s="24"/>
      <c r="K1189" s="24"/>
      <c r="L1189" s="27"/>
      <c r="M1189" s="18"/>
      <c r="N1189" s="21"/>
    </row>
    <row r="1190" spans="1:14" ht="15">
      <c r="A1190" s="14">
        <v>323400</v>
      </c>
      <c r="B1190" s="12">
        <f t="shared" si="276"/>
        <v>-323.39999999999998</v>
      </c>
      <c r="C1190" s="12">
        <f t="shared" si="277"/>
        <v>0.67000000000001592</v>
      </c>
      <c r="D1190" s="16">
        <v>1.1357999999999999</v>
      </c>
      <c r="G1190" s="23"/>
      <c r="H1190" s="23"/>
      <c r="I1190" s="24"/>
      <c r="J1190" s="24"/>
      <c r="K1190" s="24"/>
      <c r="L1190" s="27"/>
      <c r="M1190" s="18"/>
      <c r="N1190" s="21"/>
    </row>
    <row r="1191" spans="1:14" ht="15">
      <c r="A1191" s="14">
        <v>322730</v>
      </c>
      <c r="B1191" s="12">
        <f t="shared" si="276"/>
        <v>-322.73</v>
      </c>
      <c r="C1191" s="12">
        <f t="shared" si="277"/>
        <v>0.66999999999995907</v>
      </c>
      <c r="D1191" s="16">
        <v>1.3085</v>
      </c>
      <c r="G1191" s="23"/>
      <c r="H1191" s="23"/>
      <c r="I1191" s="24"/>
      <c r="J1191" s="24"/>
      <c r="K1191" s="24"/>
      <c r="L1191" s="27"/>
      <c r="M1191" s="18"/>
      <c r="N1191" s="21"/>
    </row>
    <row r="1192" spans="1:14" ht="15">
      <c r="A1192" s="14">
        <v>322060</v>
      </c>
      <c r="B1192" s="12">
        <f t="shared" si="276"/>
        <v>-322.06</v>
      </c>
      <c r="C1192" s="12">
        <f t="shared" si="277"/>
        <v>0.67000000000001592</v>
      </c>
      <c r="D1192" s="16">
        <v>1.1715</v>
      </c>
      <c r="G1192" s="23"/>
      <c r="H1192" s="23"/>
      <c r="I1192" s="24"/>
      <c r="J1192" s="24"/>
      <c r="K1192" s="24"/>
      <c r="L1192" s="27"/>
      <c r="M1192" s="18"/>
      <c r="N1192" s="21"/>
    </row>
    <row r="1193" spans="1:14" ht="15">
      <c r="A1193" s="14">
        <v>321080</v>
      </c>
      <c r="B1193" s="12">
        <f t="shared" si="276"/>
        <v>-321.08</v>
      </c>
      <c r="C1193" s="12">
        <f t="shared" si="277"/>
        <v>0.98000000000001819</v>
      </c>
      <c r="D1193" s="16">
        <v>1.0432999999999999</v>
      </c>
      <c r="G1193" s="23"/>
      <c r="H1193" s="23"/>
      <c r="I1193" s="24"/>
      <c r="J1193" s="24"/>
      <c r="K1193" s="24"/>
      <c r="L1193" s="27"/>
      <c r="M1193" s="18"/>
      <c r="N1193" s="21"/>
    </row>
    <row r="1194" spans="1:14" ht="15">
      <c r="A1194" s="14">
        <v>320430</v>
      </c>
      <c r="B1194" s="12">
        <f t="shared" si="276"/>
        <v>-320.43</v>
      </c>
      <c r="C1194" s="12">
        <f t="shared" si="277"/>
        <v>0.64999999999997726</v>
      </c>
      <c r="D1194" s="16">
        <v>1.0598000000000001</v>
      </c>
      <c r="G1194" s="23"/>
      <c r="H1194" s="23"/>
      <c r="I1194" s="24"/>
      <c r="J1194" s="24"/>
      <c r="K1194" s="24"/>
      <c r="L1194" s="27"/>
      <c r="M1194" s="18"/>
      <c r="N1194" s="21"/>
    </row>
    <row r="1195" spans="1:14" ht="15">
      <c r="A1195" s="14">
        <v>319760</v>
      </c>
      <c r="B1195" s="12">
        <f t="shared" si="276"/>
        <v>-319.76</v>
      </c>
      <c r="C1195" s="12">
        <f t="shared" si="277"/>
        <v>0.67000000000001592</v>
      </c>
      <c r="D1195" s="16">
        <v>0.97570000000000001</v>
      </c>
      <c r="G1195" s="23"/>
      <c r="H1195" s="23"/>
      <c r="I1195" s="24"/>
      <c r="J1195" s="24"/>
      <c r="K1195" s="24"/>
      <c r="L1195" s="27"/>
      <c r="M1195" s="18"/>
      <c r="N1195" s="21"/>
    </row>
    <row r="1196" spans="1:14" ht="15">
      <c r="A1196" s="14">
        <v>319110</v>
      </c>
      <c r="B1196" s="12">
        <f t="shared" si="276"/>
        <v>-319.11</v>
      </c>
      <c r="C1196" s="12">
        <f t="shared" si="277"/>
        <v>0.64999999999997726</v>
      </c>
      <c r="D1196" s="16">
        <v>0.76010999999999995</v>
      </c>
      <c r="G1196" s="23"/>
      <c r="H1196" s="23"/>
      <c r="I1196" s="24"/>
      <c r="J1196" s="24"/>
      <c r="K1196" s="24"/>
      <c r="L1196" s="27"/>
      <c r="M1196" s="18"/>
      <c r="N1196" s="21"/>
    </row>
    <row r="1197" spans="1:14" ht="15">
      <c r="A1197" s="14">
        <v>318440</v>
      </c>
      <c r="B1197" s="12">
        <f t="shared" si="276"/>
        <v>-318.44</v>
      </c>
      <c r="C1197" s="12">
        <f t="shared" si="277"/>
        <v>0.67000000000001592</v>
      </c>
      <c r="D1197" s="16">
        <v>0.85141999999999995</v>
      </c>
      <c r="G1197" s="23"/>
      <c r="H1197" s="23"/>
      <c r="I1197" s="24"/>
      <c r="J1197" s="24"/>
      <c r="K1197" s="24"/>
      <c r="L1197" s="27"/>
      <c r="M1197" s="18"/>
      <c r="N1197" s="21"/>
    </row>
    <row r="1198" spans="1:14" ht="15">
      <c r="A1198" s="14">
        <v>317800</v>
      </c>
      <c r="B1198" s="12">
        <f t="shared" si="276"/>
        <v>-317.8</v>
      </c>
      <c r="C1198" s="12">
        <f t="shared" si="277"/>
        <v>0.63999999999998636</v>
      </c>
      <c r="D1198" s="16">
        <v>0.87478</v>
      </c>
      <c r="G1198" s="23"/>
      <c r="H1198" s="23"/>
      <c r="I1198" s="24"/>
      <c r="J1198" s="24"/>
      <c r="K1198" s="24"/>
      <c r="L1198" s="27"/>
      <c r="M1198" s="18"/>
      <c r="N1198" s="21"/>
    </row>
    <row r="1199" spans="1:14" ht="15">
      <c r="A1199" s="14">
        <v>317130</v>
      </c>
      <c r="B1199" s="12">
        <f t="shared" si="276"/>
        <v>-317.13</v>
      </c>
      <c r="C1199" s="12">
        <f t="shared" si="277"/>
        <v>0.67000000000001592</v>
      </c>
      <c r="D1199" s="16">
        <v>0.83275999999999994</v>
      </c>
      <c r="G1199" s="23"/>
      <c r="H1199" s="23"/>
      <c r="I1199" s="24"/>
      <c r="J1199" s="24"/>
      <c r="K1199" s="24"/>
      <c r="L1199" s="27"/>
      <c r="M1199" s="18"/>
      <c r="N1199" s="21"/>
    </row>
    <row r="1200" spans="1:14" ht="15">
      <c r="A1200" s="14">
        <v>316480</v>
      </c>
      <c r="B1200" s="12">
        <f t="shared" si="276"/>
        <v>-316.48</v>
      </c>
      <c r="C1200" s="12">
        <f t="shared" si="277"/>
        <v>0.64999999999997726</v>
      </c>
      <c r="D1200" s="16">
        <v>0.80357000000000001</v>
      </c>
      <c r="G1200" s="23"/>
      <c r="H1200" s="23"/>
      <c r="I1200" s="24"/>
      <c r="J1200" s="24"/>
      <c r="K1200" s="24"/>
      <c r="L1200" s="27"/>
      <c r="M1200" s="18"/>
      <c r="N1200" s="21"/>
    </row>
    <row r="1201" spans="1:14" ht="15">
      <c r="A1201" s="14">
        <v>315810</v>
      </c>
      <c r="B1201" s="12">
        <f t="shared" si="276"/>
        <v>-315.81</v>
      </c>
      <c r="C1201" s="12">
        <f t="shared" si="277"/>
        <v>0.67000000000001592</v>
      </c>
      <c r="D1201" s="16">
        <v>1.0506</v>
      </c>
      <c r="G1201" s="23"/>
      <c r="H1201" s="23"/>
      <c r="I1201" s="24"/>
      <c r="J1201" s="24"/>
      <c r="K1201" s="24"/>
      <c r="L1201" s="27"/>
      <c r="M1201" s="18"/>
      <c r="N1201" s="21"/>
    </row>
    <row r="1202" spans="1:14" ht="15">
      <c r="A1202" s="14">
        <v>315170</v>
      </c>
      <c r="B1202" s="12">
        <f t="shared" si="276"/>
        <v>-315.17</v>
      </c>
      <c r="C1202" s="12">
        <f t="shared" si="277"/>
        <v>0.63999999999998636</v>
      </c>
      <c r="D1202" s="16">
        <v>0.58889000000000002</v>
      </c>
      <c r="G1202" s="23"/>
      <c r="H1202" s="23"/>
      <c r="I1202" s="24"/>
      <c r="J1202" s="24"/>
      <c r="K1202" s="24"/>
      <c r="L1202" s="27"/>
      <c r="M1202" s="18"/>
      <c r="N1202" s="21"/>
    </row>
    <row r="1203" spans="1:14" ht="15">
      <c r="A1203" s="14">
        <v>314520</v>
      </c>
      <c r="B1203" s="12">
        <f t="shared" si="276"/>
        <v>-314.52</v>
      </c>
      <c r="C1203" s="12">
        <f t="shared" si="277"/>
        <v>0.65000000000003411</v>
      </c>
      <c r="D1203" s="16">
        <v>1.4681</v>
      </c>
      <c r="G1203" s="23"/>
      <c r="H1203" s="23"/>
      <c r="I1203" s="24"/>
      <c r="J1203" s="24"/>
      <c r="K1203" s="24"/>
      <c r="L1203" s="27"/>
      <c r="M1203" s="18"/>
      <c r="N1203" s="21"/>
    </row>
    <row r="1204" spans="1:14" ht="15">
      <c r="A1204" s="14">
        <v>313850</v>
      </c>
      <c r="B1204" s="12">
        <f t="shared" si="276"/>
        <v>-313.85000000000002</v>
      </c>
      <c r="C1204" s="12">
        <f t="shared" si="277"/>
        <v>0.66999999999995907</v>
      </c>
      <c r="D1204" s="16">
        <v>1.7767999999999999</v>
      </c>
      <c r="G1204" s="23"/>
      <c r="H1204" s="23"/>
      <c r="I1204" s="24"/>
      <c r="J1204" s="24"/>
      <c r="K1204" s="24"/>
      <c r="L1204" s="27"/>
      <c r="M1204" s="18"/>
      <c r="N1204" s="21"/>
    </row>
    <row r="1205" spans="1:14" ht="15">
      <c r="A1205" s="14">
        <v>313210</v>
      </c>
      <c r="B1205" s="12">
        <f t="shared" si="276"/>
        <v>-313.20999999999998</v>
      </c>
      <c r="C1205" s="12">
        <f t="shared" si="277"/>
        <v>0.6400000000000432</v>
      </c>
      <c r="D1205" s="16">
        <v>1.6375</v>
      </c>
      <c r="G1205" s="23"/>
      <c r="H1205" s="23"/>
      <c r="I1205" s="24"/>
      <c r="J1205" s="24"/>
      <c r="K1205" s="24"/>
      <c r="L1205" s="27"/>
      <c r="M1205" s="18"/>
      <c r="N1205" s="21"/>
    </row>
    <row r="1206" spans="1:14" ht="15">
      <c r="A1206" s="14">
        <v>312530</v>
      </c>
      <c r="B1206" s="12">
        <f t="shared" si="276"/>
        <v>-312.52999999999997</v>
      </c>
      <c r="C1206" s="12">
        <f t="shared" si="277"/>
        <v>0.68000000000000682</v>
      </c>
      <c r="D1206" s="16">
        <v>0.87861</v>
      </c>
      <c r="G1206" s="23"/>
      <c r="H1206" s="23"/>
      <c r="I1206" s="24"/>
      <c r="J1206" s="24"/>
      <c r="K1206" s="24"/>
      <c r="L1206" s="27"/>
      <c r="M1206" s="18"/>
      <c r="N1206" s="21"/>
    </row>
    <row r="1207" spans="1:14" ht="15">
      <c r="A1207" s="14">
        <v>311890</v>
      </c>
      <c r="B1207" s="12">
        <f t="shared" si="276"/>
        <v>-311.89</v>
      </c>
      <c r="C1207" s="12">
        <f t="shared" si="277"/>
        <v>0.63999999999998636</v>
      </c>
      <c r="D1207" s="16">
        <v>0.76646000000000003</v>
      </c>
      <c r="G1207" s="23"/>
      <c r="H1207" s="23"/>
      <c r="I1207" s="24"/>
      <c r="J1207" s="24"/>
      <c r="K1207" s="24"/>
      <c r="L1207" s="27"/>
      <c r="M1207" s="18"/>
      <c r="N1207" s="21"/>
    </row>
    <row r="1208" spans="1:14" ht="15">
      <c r="A1208" s="14">
        <v>311220</v>
      </c>
      <c r="B1208" s="12">
        <f t="shared" si="276"/>
        <v>-311.22000000000003</v>
      </c>
      <c r="C1208" s="12">
        <f t="shared" si="277"/>
        <v>0.66999999999995907</v>
      </c>
      <c r="D1208" s="16">
        <v>0.82620000000000005</v>
      </c>
      <c r="G1208" s="23"/>
      <c r="H1208" s="23"/>
      <c r="I1208" s="24"/>
      <c r="J1208" s="24"/>
      <c r="K1208" s="24"/>
      <c r="L1208" s="27"/>
      <c r="M1208" s="18"/>
      <c r="N1208" s="21"/>
    </row>
    <row r="1209" spans="1:14" ht="15">
      <c r="A1209" s="14">
        <v>310570</v>
      </c>
      <c r="B1209" s="12">
        <f t="shared" si="276"/>
        <v>-310.57</v>
      </c>
      <c r="C1209" s="12">
        <f t="shared" si="277"/>
        <v>0.65000000000003411</v>
      </c>
      <c r="D1209" s="16">
        <v>0.79939000000000004</v>
      </c>
      <c r="G1209" s="23"/>
      <c r="H1209" s="23"/>
      <c r="I1209" s="24"/>
      <c r="J1209" s="24"/>
      <c r="K1209" s="24"/>
      <c r="L1209" s="27"/>
      <c r="M1209" s="18"/>
      <c r="N1209" s="21"/>
    </row>
    <row r="1210" spans="1:14" ht="15">
      <c r="A1210" s="14">
        <v>309930</v>
      </c>
      <c r="B1210" s="12">
        <f t="shared" si="276"/>
        <v>-309.93</v>
      </c>
      <c r="C1210" s="12">
        <f t="shared" si="277"/>
        <v>0.63999999999998636</v>
      </c>
      <c r="D1210" s="16">
        <v>0.78178999999999998</v>
      </c>
      <c r="G1210" s="23"/>
      <c r="H1210" s="23"/>
      <c r="I1210" s="24"/>
      <c r="J1210" s="24"/>
      <c r="K1210" s="24"/>
      <c r="L1210" s="27"/>
      <c r="M1210" s="18"/>
      <c r="N1210" s="21"/>
    </row>
    <row r="1211" spans="1:14" ht="15">
      <c r="A1211" s="14">
        <v>309260</v>
      </c>
      <c r="B1211" s="12">
        <f t="shared" si="276"/>
        <v>-309.26</v>
      </c>
      <c r="C1211" s="12">
        <f t="shared" si="277"/>
        <v>0.67000000000001592</v>
      </c>
      <c r="D1211" s="16">
        <v>0.82082999999999995</v>
      </c>
      <c r="G1211" s="23"/>
      <c r="H1211" s="23"/>
      <c r="I1211" s="24"/>
      <c r="J1211" s="24"/>
      <c r="K1211" s="24"/>
      <c r="L1211" s="27"/>
      <c r="M1211" s="18"/>
      <c r="N1211" s="21"/>
    </row>
    <row r="1212" spans="1:14" ht="15">
      <c r="A1212" s="14">
        <v>308610</v>
      </c>
      <c r="B1212" s="12">
        <f t="shared" si="276"/>
        <v>-308.61</v>
      </c>
      <c r="C1212" s="12">
        <f t="shared" si="277"/>
        <v>0.64999999999997726</v>
      </c>
      <c r="D1212" s="16">
        <v>0.64348000000000005</v>
      </c>
      <c r="G1212" s="23"/>
      <c r="H1212" s="23"/>
      <c r="I1212" s="24"/>
      <c r="J1212" s="24"/>
      <c r="K1212" s="24"/>
      <c r="L1212" s="27"/>
      <c r="M1212" s="18"/>
      <c r="N1212" s="21"/>
    </row>
    <row r="1213" spans="1:14" ht="15">
      <c r="A1213" s="14">
        <v>307940</v>
      </c>
      <c r="B1213" s="12">
        <f t="shared" si="276"/>
        <v>-307.94</v>
      </c>
      <c r="C1213" s="12">
        <f t="shared" si="277"/>
        <v>0.67000000000001592</v>
      </c>
      <c r="D1213" s="16">
        <v>0.53585000000000005</v>
      </c>
      <c r="G1213" s="23"/>
      <c r="H1213" s="23"/>
      <c r="I1213" s="24"/>
      <c r="J1213" s="24"/>
      <c r="K1213" s="24"/>
      <c r="L1213" s="27"/>
      <c r="M1213" s="18"/>
      <c r="N1213" s="21"/>
    </row>
    <row r="1214" spans="1:14" ht="15">
      <c r="A1214" s="14">
        <v>307300</v>
      </c>
      <c r="B1214" s="12">
        <f t="shared" si="276"/>
        <v>-307.3</v>
      </c>
      <c r="C1214" s="12">
        <f t="shared" si="277"/>
        <v>0.63999999999998636</v>
      </c>
      <c r="D1214" s="16">
        <v>0.53166000000000002</v>
      </c>
      <c r="G1214" s="23"/>
      <c r="H1214" s="23"/>
      <c r="I1214" s="24"/>
      <c r="J1214" s="24"/>
      <c r="K1214" s="24"/>
      <c r="L1214" s="27"/>
      <c r="M1214" s="18"/>
      <c r="N1214" s="21"/>
    </row>
    <row r="1215" spans="1:14" ht="15">
      <c r="A1215" s="14">
        <v>306630</v>
      </c>
      <c r="B1215" s="12">
        <f t="shared" si="276"/>
        <v>-306.63</v>
      </c>
      <c r="C1215" s="12">
        <f t="shared" si="277"/>
        <v>0.67000000000001592</v>
      </c>
      <c r="D1215" s="16">
        <v>0.55442000000000002</v>
      </c>
      <c r="G1215" s="23"/>
      <c r="H1215" s="23"/>
      <c r="I1215" s="24"/>
      <c r="J1215" s="24"/>
      <c r="K1215" s="24"/>
      <c r="L1215" s="27"/>
      <c r="M1215" s="18"/>
      <c r="N1215" s="21"/>
    </row>
    <row r="1216" spans="1:14" ht="15">
      <c r="A1216" s="14">
        <v>305980</v>
      </c>
      <c r="B1216" s="12">
        <f t="shared" si="276"/>
        <v>-305.98</v>
      </c>
      <c r="C1216" s="12">
        <f t="shared" si="277"/>
        <v>0.64999999999997726</v>
      </c>
      <c r="D1216" s="16">
        <v>0.57232000000000005</v>
      </c>
      <c r="G1216" s="23"/>
      <c r="H1216" s="23"/>
      <c r="I1216" s="24"/>
      <c r="J1216" s="24"/>
      <c r="K1216" s="24"/>
      <c r="L1216" s="27"/>
      <c r="M1216" s="18"/>
      <c r="N1216" s="21"/>
    </row>
    <row r="1217" spans="1:14" ht="15">
      <c r="A1217" s="14">
        <v>305310</v>
      </c>
      <c r="B1217" s="12">
        <f t="shared" si="276"/>
        <v>-305.31</v>
      </c>
      <c r="C1217" s="12">
        <f t="shared" si="277"/>
        <v>0.67000000000001592</v>
      </c>
      <c r="D1217" s="16">
        <v>0.60799999999999998</v>
      </c>
      <c r="G1217" s="23"/>
      <c r="H1217" s="23"/>
      <c r="I1217" s="24"/>
      <c r="J1217" s="24"/>
      <c r="K1217" s="24"/>
      <c r="L1217" s="27"/>
      <c r="M1217" s="18"/>
      <c r="N1217" s="21"/>
    </row>
    <row r="1218" spans="1:14" ht="15">
      <c r="A1218" s="14">
        <v>304670</v>
      </c>
      <c r="B1218" s="12">
        <f t="shared" si="276"/>
        <v>-304.67</v>
      </c>
      <c r="C1218" s="12">
        <f t="shared" si="277"/>
        <v>0.63999999999998636</v>
      </c>
      <c r="D1218" s="16">
        <v>0.54173000000000004</v>
      </c>
      <c r="G1218" s="23"/>
      <c r="H1218" s="23"/>
      <c r="I1218" s="24"/>
      <c r="J1218" s="24"/>
      <c r="K1218" s="24"/>
      <c r="L1218" s="27"/>
      <c r="M1218" s="18"/>
      <c r="N1218" s="21"/>
    </row>
    <row r="1219" spans="1:14" ht="15">
      <c r="A1219" s="14">
        <v>304020</v>
      </c>
      <c r="B1219" s="12">
        <f t="shared" ref="B1219:B1282" si="278">-A1219/1000</f>
        <v>-304.02</v>
      </c>
      <c r="C1219" s="12">
        <f t="shared" si="277"/>
        <v>0.65000000000003411</v>
      </c>
      <c r="D1219" s="16">
        <v>0.56211</v>
      </c>
      <c r="G1219" s="23"/>
      <c r="H1219" s="23"/>
      <c r="I1219" s="24"/>
      <c r="J1219" s="24"/>
      <c r="K1219" s="24"/>
      <c r="L1219" s="27"/>
      <c r="M1219" s="18"/>
      <c r="N1219" s="21"/>
    </row>
    <row r="1220" spans="1:14" ht="15">
      <c r="A1220" s="14">
        <v>303350</v>
      </c>
      <c r="B1220" s="12">
        <f t="shared" si="278"/>
        <v>-303.35000000000002</v>
      </c>
      <c r="C1220" s="12">
        <f t="shared" ref="C1220:C1283" si="279">B1220-B1219</f>
        <v>0.66999999999995907</v>
      </c>
      <c r="D1220" s="16">
        <v>0.38579999999999998</v>
      </c>
      <c r="G1220" s="23"/>
      <c r="H1220" s="23"/>
      <c r="I1220" s="24"/>
      <c r="J1220" s="24"/>
      <c r="K1220" s="24"/>
      <c r="L1220" s="27"/>
      <c r="M1220" s="18"/>
      <c r="N1220" s="21"/>
    </row>
    <row r="1221" spans="1:14" ht="15">
      <c r="A1221" s="14">
        <v>302700</v>
      </c>
      <c r="B1221" s="12">
        <f t="shared" si="278"/>
        <v>-302.7</v>
      </c>
      <c r="C1221" s="12">
        <f t="shared" si="279"/>
        <v>0.65000000000003411</v>
      </c>
      <c r="D1221" s="16">
        <v>0.45117000000000002</v>
      </c>
      <c r="G1221" s="23"/>
      <c r="H1221" s="23"/>
      <c r="I1221" s="24"/>
      <c r="J1221" s="24"/>
      <c r="K1221" s="24"/>
      <c r="L1221" s="27"/>
      <c r="M1221" s="18"/>
      <c r="N1221" s="21"/>
    </row>
    <row r="1222" spans="1:14" ht="15">
      <c r="A1222" s="14">
        <v>302030</v>
      </c>
      <c r="B1222" s="12">
        <f t="shared" si="278"/>
        <v>-302.02999999999997</v>
      </c>
      <c r="C1222" s="12">
        <f t="shared" si="279"/>
        <v>0.67000000000001592</v>
      </c>
      <c r="D1222" s="16">
        <v>0.40864</v>
      </c>
      <c r="G1222" s="23"/>
      <c r="H1222" s="23"/>
      <c r="I1222" s="24"/>
      <c r="J1222" s="24"/>
      <c r="K1222" s="24"/>
      <c r="L1222" s="27"/>
      <c r="M1222" s="18"/>
      <c r="N1222" s="21"/>
    </row>
    <row r="1223" spans="1:14" ht="15">
      <c r="A1223" s="14">
        <v>301390</v>
      </c>
      <c r="B1223" s="12">
        <f t="shared" si="278"/>
        <v>-301.39</v>
      </c>
      <c r="C1223" s="12">
        <f t="shared" si="279"/>
        <v>0.63999999999998636</v>
      </c>
      <c r="D1223" s="16">
        <v>0.49542999999999998</v>
      </c>
      <c r="G1223" s="23"/>
      <c r="H1223" s="23"/>
      <c r="I1223" s="24"/>
      <c r="J1223" s="24"/>
      <c r="K1223" s="24"/>
      <c r="L1223" s="27"/>
      <c r="M1223" s="18"/>
      <c r="N1223" s="21"/>
    </row>
    <row r="1224" spans="1:14" ht="15">
      <c r="A1224" s="14">
        <v>300720</v>
      </c>
      <c r="B1224" s="12">
        <f t="shared" si="278"/>
        <v>-300.72000000000003</v>
      </c>
      <c r="C1224" s="12">
        <f t="shared" si="279"/>
        <v>0.66999999999995907</v>
      </c>
      <c r="D1224" s="16">
        <v>0.59350999999999998</v>
      </c>
      <c r="G1224" s="23"/>
      <c r="H1224" s="23"/>
      <c r="I1224" s="24"/>
      <c r="J1224" s="24"/>
      <c r="K1224" s="24"/>
      <c r="L1224" s="27"/>
      <c r="M1224" s="18"/>
      <c r="N1224" s="21"/>
    </row>
    <row r="1225" spans="1:14" ht="15">
      <c r="A1225" s="14">
        <v>300070</v>
      </c>
      <c r="B1225" s="12">
        <f t="shared" si="278"/>
        <v>-300.07</v>
      </c>
      <c r="C1225" s="12">
        <f t="shared" si="279"/>
        <v>0.65000000000003411</v>
      </c>
      <c r="D1225" s="16">
        <v>0.60084000000000004</v>
      </c>
      <c r="G1225" s="23"/>
      <c r="H1225" s="23"/>
      <c r="I1225" s="24"/>
      <c r="J1225" s="24"/>
      <c r="K1225" s="24"/>
      <c r="L1225" s="27"/>
      <c r="M1225" s="18"/>
      <c r="N1225" s="21"/>
    </row>
    <row r="1226" spans="1:14" ht="15">
      <c r="A1226" s="14">
        <v>298250</v>
      </c>
      <c r="B1226" s="12">
        <f t="shared" si="278"/>
        <v>-298.25</v>
      </c>
      <c r="C1226" s="12">
        <f t="shared" si="279"/>
        <v>1.8199999999999932</v>
      </c>
      <c r="D1226" s="16">
        <v>0.68762999999999996</v>
      </c>
      <c r="G1226" s="23"/>
      <c r="H1226" s="23"/>
      <c r="I1226" s="24"/>
      <c r="J1226" s="24"/>
      <c r="K1226" s="24"/>
      <c r="L1226" s="27"/>
      <c r="M1226" s="18"/>
      <c r="N1226" s="21"/>
    </row>
    <row r="1227" spans="1:14" ht="15">
      <c r="A1227" s="14">
        <v>297610</v>
      </c>
      <c r="B1227" s="12">
        <f t="shared" si="278"/>
        <v>-297.61</v>
      </c>
      <c r="C1227" s="12">
        <f t="shared" si="279"/>
        <v>0.63999999999998636</v>
      </c>
      <c r="D1227" s="16">
        <v>0.37514999999999998</v>
      </c>
      <c r="G1227" s="23"/>
      <c r="H1227" s="23"/>
      <c r="I1227" s="24"/>
      <c r="J1227" s="24"/>
      <c r="K1227" s="24"/>
      <c r="L1227" s="27"/>
      <c r="M1227" s="18"/>
      <c r="N1227" s="21"/>
    </row>
    <row r="1228" spans="1:14" ht="15">
      <c r="A1228" s="14">
        <v>296940</v>
      </c>
      <c r="B1228" s="12">
        <f t="shared" si="278"/>
        <v>-296.94</v>
      </c>
      <c r="C1228" s="12">
        <f t="shared" si="279"/>
        <v>0.67000000000001592</v>
      </c>
      <c r="D1228" s="16">
        <v>0.48737999999999998</v>
      </c>
      <c r="G1228" s="23"/>
      <c r="H1228" s="23"/>
      <c r="I1228" s="24"/>
      <c r="J1228" s="24"/>
      <c r="K1228" s="24"/>
      <c r="L1228" s="27"/>
      <c r="M1228" s="18"/>
      <c r="N1228" s="21"/>
    </row>
    <row r="1229" spans="1:14" ht="15">
      <c r="A1229" s="14">
        <v>296290</v>
      </c>
      <c r="B1229" s="12">
        <f t="shared" si="278"/>
        <v>-296.29000000000002</v>
      </c>
      <c r="C1229" s="12">
        <f t="shared" si="279"/>
        <v>0.64999999999997726</v>
      </c>
      <c r="D1229" s="16">
        <v>0.68967000000000001</v>
      </c>
      <c r="G1229" s="23"/>
      <c r="H1229" s="23"/>
      <c r="I1229" s="24"/>
      <c r="J1229" s="24"/>
      <c r="K1229" s="24"/>
      <c r="L1229" s="27"/>
      <c r="M1229" s="18"/>
      <c r="N1229" s="21"/>
    </row>
    <row r="1230" spans="1:14" ht="15">
      <c r="A1230" s="14">
        <v>295620</v>
      </c>
      <c r="B1230" s="12">
        <f t="shared" si="278"/>
        <v>-295.62</v>
      </c>
      <c r="C1230" s="12">
        <f t="shared" si="279"/>
        <v>0.67000000000001592</v>
      </c>
      <c r="D1230" s="16">
        <v>0.57816000000000001</v>
      </c>
      <c r="G1230" s="23"/>
      <c r="H1230" s="23"/>
      <c r="I1230" s="24"/>
      <c r="J1230" s="24"/>
      <c r="K1230" s="24"/>
      <c r="L1230" s="27"/>
      <c r="M1230" s="18"/>
      <c r="N1230" s="21"/>
    </row>
    <row r="1231" spans="1:14" ht="15">
      <c r="A1231" s="14">
        <v>294980</v>
      </c>
      <c r="B1231" s="12">
        <f t="shared" si="278"/>
        <v>-294.98</v>
      </c>
      <c r="C1231" s="12">
        <f t="shared" si="279"/>
        <v>0.63999999999998636</v>
      </c>
      <c r="D1231" s="16">
        <v>0.60113000000000005</v>
      </c>
      <c r="G1231" s="23"/>
      <c r="H1231" s="23"/>
      <c r="I1231" s="24"/>
      <c r="J1231" s="24"/>
      <c r="K1231" s="24"/>
      <c r="L1231" s="27"/>
      <c r="M1231" s="18"/>
      <c r="N1231" s="21"/>
    </row>
    <row r="1232" spans="1:14" ht="15">
      <c r="A1232" s="14">
        <v>294330</v>
      </c>
      <c r="B1232" s="12">
        <f t="shared" si="278"/>
        <v>-294.33</v>
      </c>
      <c r="C1232" s="12">
        <f t="shared" si="279"/>
        <v>0.65000000000003411</v>
      </c>
      <c r="D1232" s="16">
        <v>0.64634000000000003</v>
      </c>
      <c r="G1232" s="23"/>
      <c r="H1232" s="23"/>
      <c r="I1232" s="24"/>
      <c r="J1232" s="24"/>
      <c r="K1232" s="24"/>
      <c r="L1232" s="27"/>
      <c r="M1232" s="18"/>
      <c r="N1232" s="21"/>
    </row>
    <row r="1233" spans="1:14" ht="15">
      <c r="A1233" s="14">
        <v>293660</v>
      </c>
      <c r="B1233" s="12">
        <f t="shared" si="278"/>
        <v>-293.66000000000003</v>
      </c>
      <c r="C1233" s="12">
        <f t="shared" si="279"/>
        <v>0.66999999999995907</v>
      </c>
      <c r="D1233" s="16">
        <v>0.90166999999999997</v>
      </c>
      <c r="G1233" s="23"/>
      <c r="H1233" s="23"/>
      <c r="I1233" s="24"/>
      <c r="J1233" s="24"/>
      <c r="K1233" s="24"/>
      <c r="L1233" s="27"/>
      <c r="M1233" s="18"/>
      <c r="N1233" s="21"/>
    </row>
    <row r="1234" spans="1:14" ht="15">
      <c r="A1234" s="14">
        <v>293020</v>
      </c>
      <c r="B1234" s="12">
        <f t="shared" si="278"/>
        <v>-293.02</v>
      </c>
      <c r="C1234" s="12">
        <f t="shared" si="279"/>
        <v>0.6400000000000432</v>
      </c>
      <c r="D1234" s="16">
        <v>1.004</v>
      </c>
      <c r="G1234" s="23"/>
      <c r="H1234" s="23"/>
      <c r="I1234" s="24"/>
      <c r="J1234" s="24"/>
      <c r="K1234" s="24"/>
      <c r="L1234" s="27"/>
      <c r="M1234" s="18"/>
      <c r="N1234" s="21"/>
    </row>
    <row r="1235" spans="1:14" ht="15">
      <c r="A1235" s="14">
        <v>292340</v>
      </c>
      <c r="B1235" s="12">
        <f t="shared" si="278"/>
        <v>-292.33999999999997</v>
      </c>
      <c r="C1235" s="12">
        <f t="shared" si="279"/>
        <v>0.68000000000000682</v>
      </c>
      <c r="D1235" s="16">
        <v>1.2876000000000001</v>
      </c>
      <c r="G1235" s="23"/>
      <c r="H1235" s="23"/>
      <c r="I1235" s="24"/>
      <c r="J1235" s="24"/>
      <c r="K1235" s="24"/>
      <c r="L1235" s="27"/>
      <c r="M1235" s="18"/>
      <c r="N1235" s="21"/>
    </row>
    <row r="1236" spans="1:14" ht="15">
      <c r="A1236" s="14">
        <v>291700</v>
      </c>
      <c r="B1236" s="12">
        <f t="shared" si="278"/>
        <v>-291.7</v>
      </c>
      <c r="C1236" s="12">
        <f t="shared" si="279"/>
        <v>0.63999999999998636</v>
      </c>
      <c r="D1236" s="16">
        <v>1.1517999999999999</v>
      </c>
      <c r="G1236" s="23"/>
      <c r="H1236" s="23"/>
      <c r="I1236" s="24"/>
      <c r="J1236" s="24"/>
      <c r="K1236" s="24"/>
      <c r="L1236" s="27"/>
      <c r="M1236" s="18"/>
      <c r="N1236" s="21"/>
    </row>
    <row r="1237" spans="1:14" ht="15">
      <c r="A1237" s="14">
        <v>291050</v>
      </c>
      <c r="B1237" s="12">
        <f t="shared" si="278"/>
        <v>-291.05</v>
      </c>
      <c r="C1237" s="12">
        <f t="shared" si="279"/>
        <v>0.64999999999997726</v>
      </c>
      <c r="D1237" s="16">
        <v>1.0654999999999999</v>
      </c>
      <c r="G1237" s="23"/>
      <c r="H1237" s="23"/>
      <c r="I1237" s="24"/>
      <c r="J1237" s="24"/>
      <c r="K1237" s="24"/>
      <c r="L1237" s="27"/>
      <c r="M1237" s="18"/>
      <c r="N1237" s="21"/>
    </row>
    <row r="1238" spans="1:14" ht="15">
      <c r="A1238" s="14">
        <v>290380</v>
      </c>
      <c r="B1238" s="12">
        <f t="shared" si="278"/>
        <v>-290.38</v>
      </c>
      <c r="C1238" s="12">
        <f t="shared" si="279"/>
        <v>0.67000000000001592</v>
      </c>
      <c r="D1238" s="16">
        <v>1.0197000000000001</v>
      </c>
      <c r="G1238" s="23"/>
      <c r="H1238" s="23"/>
      <c r="I1238" s="24"/>
      <c r="J1238" s="24"/>
      <c r="K1238" s="24"/>
      <c r="L1238" s="27"/>
      <c r="M1238" s="18"/>
      <c r="N1238" s="21"/>
    </row>
    <row r="1239" spans="1:14" ht="15">
      <c r="A1239" s="14">
        <v>289740</v>
      </c>
      <c r="B1239" s="12">
        <f t="shared" si="278"/>
        <v>-289.74</v>
      </c>
      <c r="C1239" s="12">
        <f t="shared" si="279"/>
        <v>0.63999999999998636</v>
      </c>
      <c r="D1239" s="16">
        <v>1.1112</v>
      </c>
      <c r="G1239" s="23"/>
      <c r="H1239" s="23"/>
      <c r="I1239" s="24"/>
      <c r="J1239" s="24"/>
      <c r="K1239" s="24"/>
      <c r="L1239" s="27"/>
      <c r="M1239" s="18"/>
      <c r="N1239" s="21"/>
    </row>
    <row r="1240" spans="1:14" ht="15">
      <c r="A1240" s="14">
        <v>289070</v>
      </c>
      <c r="B1240" s="12">
        <f t="shared" si="278"/>
        <v>-289.07</v>
      </c>
      <c r="C1240" s="12">
        <f t="shared" si="279"/>
        <v>0.67000000000001592</v>
      </c>
      <c r="D1240" s="16">
        <v>1.0640000000000001</v>
      </c>
      <c r="G1240" s="23"/>
      <c r="H1240" s="23"/>
      <c r="I1240" s="24"/>
      <c r="J1240" s="24"/>
      <c r="K1240" s="24"/>
      <c r="L1240" s="27"/>
      <c r="M1240" s="18"/>
      <c r="N1240" s="21"/>
    </row>
    <row r="1241" spans="1:14" ht="15">
      <c r="A1241" s="14">
        <v>288420</v>
      </c>
      <c r="B1241" s="12">
        <f t="shared" si="278"/>
        <v>-288.42</v>
      </c>
      <c r="C1241" s="12">
        <f t="shared" si="279"/>
        <v>0.64999999999997726</v>
      </c>
      <c r="D1241" s="16">
        <v>0.96220000000000006</v>
      </c>
      <c r="G1241" s="23"/>
      <c r="H1241" s="23"/>
      <c r="I1241" s="24"/>
      <c r="J1241" s="24"/>
      <c r="K1241" s="24"/>
      <c r="L1241" s="27"/>
      <c r="M1241" s="18"/>
      <c r="N1241" s="21"/>
    </row>
    <row r="1242" spans="1:14" ht="15">
      <c r="A1242" s="14">
        <v>287780</v>
      </c>
      <c r="B1242" s="12">
        <f t="shared" si="278"/>
        <v>-287.77999999999997</v>
      </c>
      <c r="C1242" s="12">
        <f t="shared" si="279"/>
        <v>0.6400000000000432</v>
      </c>
      <c r="D1242" s="16">
        <v>1.0015000000000001</v>
      </c>
      <c r="G1242" s="23"/>
      <c r="H1242" s="23"/>
      <c r="I1242" s="24"/>
      <c r="J1242" s="24"/>
      <c r="K1242" s="24"/>
      <c r="L1242" s="27"/>
      <c r="M1242" s="18"/>
      <c r="N1242" s="21"/>
    </row>
    <row r="1243" spans="1:14" ht="15">
      <c r="A1243" s="14">
        <v>287110</v>
      </c>
      <c r="B1243" s="12">
        <f t="shared" si="278"/>
        <v>-287.11</v>
      </c>
      <c r="C1243" s="12">
        <f t="shared" si="279"/>
        <v>0.66999999999995907</v>
      </c>
      <c r="D1243" s="16">
        <v>1.1272</v>
      </c>
      <c r="G1243" s="23"/>
      <c r="H1243" s="23"/>
      <c r="I1243" s="24"/>
      <c r="J1243" s="24"/>
      <c r="K1243" s="24"/>
      <c r="L1243" s="27"/>
      <c r="M1243" s="18"/>
      <c r="N1243" s="21"/>
    </row>
    <row r="1244" spans="1:14" ht="15">
      <c r="A1244" s="14">
        <v>286460</v>
      </c>
      <c r="B1244" s="12">
        <f t="shared" si="278"/>
        <v>-286.45999999999998</v>
      </c>
      <c r="C1244" s="12">
        <f t="shared" si="279"/>
        <v>0.65000000000003411</v>
      </c>
      <c r="D1244" s="16">
        <v>0.89419999999999999</v>
      </c>
      <c r="G1244" s="23"/>
      <c r="H1244" s="23"/>
      <c r="I1244" s="24"/>
      <c r="J1244" s="24"/>
      <c r="K1244" s="24"/>
      <c r="L1244" s="27"/>
      <c r="M1244" s="18"/>
      <c r="N1244" s="21"/>
    </row>
    <row r="1245" spans="1:14" ht="15">
      <c r="A1245" s="14">
        <v>285820</v>
      </c>
      <c r="B1245" s="12">
        <f t="shared" si="278"/>
        <v>-285.82</v>
      </c>
      <c r="C1245" s="12">
        <f t="shared" si="279"/>
        <v>0.63999999999998636</v>
      </c>
      <c r="D1245" s="16">
        <v>0.88141000000000003</v>
      </c>
      <c r="G1245" s="23"/>
      <c r="H1245" s="23"/>
      <c r="I1245" s="24"/>
      <c r="J1245" s="24"/>
      <c r="K1245" s="24"/>
      <c r="L1245" s="27"/>
      <c r="M1245" s="18"/>
      <c r="N1245" s="21"/>
    </row>
    <row r="1246" spans="1:14" ht="15">
      <c r="A1246" s="14">
        <v>285150</v>
      </c>
      <c r="B1246" s="12">
        <f t="shared" si="278"/>
        <v>-285.14999999999998</v>
      </c>
      <c r="C1246" s="12">
        <f t="shared" si="279"/>
        <v>0.67000000000001592</v>
      </c>
      <c r="D1246" s="16">
        <v>0.86560000000000004</v>
      </c>
      <c r="G1246" s="23"/>
      <c r="H1246" s="23"/>
      <c r="I1246" s="24"/>
      <c r="J1246" s="24"/>
      <c r="K1246" s="24"/>
      <c r="L1246" s="27"/>
      <c r="M1246" s="18"/>
      <c r="N1246" s="21"/>
    </row>
    <row r="1247" spans="1:14" ht="15">
      <c r="A1247" s="14">
        <v>284500</v>
      </c>
      <c r="B1247" s="12">
        <f t="shared" si="278"/>
        <v>-284.5</v>
      </c>
      <c r="C1247" s="12">
        <f t="shared" si="279"/>
        <v>0.64999999999997726</v>
      </c>
      <c r="D1247" s="16">
        <v>0.90312000000000003</v>
      </c>
      <c r="G1247" s="23"/>
      <c r="H1247" s="23"/>
      <c r="I1247" s="24"/>
      <c r="J1247" s="24"/>
      <c r="K1247" s="24"/>
      <c r="L1247" s="27"/>
      <c r="M1247" s="18"/>
      <c r="N1247" s="21"/>
    </row>
    <row r="1248" spans="1:14" ht="15">
      <c r="A1248" s="14">
        <v>283830</v>
      </c>
      <c r="B1248" s="12">
        <f t="shared" si="278"/>
        <v>-283.83</v>
      </c>
      <c r="C1248" s="12">
        <f t="shared" si="279"/>
        <v>0.67000000000001592</v>
      </c>
      <c r="D1248" s="16">
        <v>0.67476999999999998</v>
      </c>
      <c r="G1248" s="23"/>
      <c r="H1248" s="23"/>
      <c r="I1248" s="24"/>
      <c r="J1248" s="24"/>
      <c r="K1248" s="24"/>
      <c r="L1248" s="27"/>
      <c r="M1248" s="18"/>
      <c r="N1248" s="21"/>
    </row>
    <row r="1249" spans="1:14" ht="15">
      <c r="A1249" s="14">
        <v>283190</v>
      </c>
      <c r="B1249" s="12">
        <f t="shared" si="278"/>
        <v>-283.19</v>
      </c>
      <c r="C1249" s="12">
        <f t="shared" si="279"/>
        <v>0.63999999999998636</v>
      </c>
      <c r="D1249" s="16">
        <v>0.77893999999999997</v>
      </c>
      <c r="G1249" s="23"/>
      <c r="H1249" s="23"/>
      <c r="I1249" s="24"/>
      <c r="J1249" s="24"/>
      <c r="K1249" s="24"/>
      <c r="L1249" s="27"/>
      <c r="M1249" s="18"/>
      <c r="N1249" s="21"/>
    </row>
    <row r="1250" spans="1:14" ht="15">
      <c r="A1250" s="14">
        <v>282540</v>
      </c>
      <c r="B1250" s="12">
        <f t="shared" si="278"/>
        <v>-282.54000000000002</v>
      </c>
      <c r="C1250" s="12">
        <f t="shared" si="279"/>
        <v>0.64999999999997726</v>
      </c>
      <c r="D1250" s="16">
        <v>1.002</v>
      </c>
      <c r="G1250" s="23"/>
      <c r="H1250" s="23"/>
      <c r="I1250" s="24"/>
      <c r="J1250" s="24"/>
      <c r="K1250" s="24"/>
      <c r="L1250" s="27"/>
      <c r="M1250" s="18"/>
      <c r="N1250" s="21"/>
    </row>
    <row r="1251" spans="1:14" ht="15">
      <c r="A1251" s="14">
        <v>281870</v>
      </c>
      <c r="B1251" s="12">
        <f t="shared" si="278"/>
        <v>-281.87</v>
      </c>
      <c r="C1251" s="12">
        <f t="shared" si="279"/>
        <v>0.67000000000001592</v>
      </c>
      <c r="D1251" s="16">
        <v>0.84436</v>
      </c>
      <c r="G1251" s="23"/>
      <c r="H1251" s="23"/>
      <c r="I1251" s="24"/>
      <c r="J1251" s="24"/>
      <c r="K1251" s="24"/>
      <c r="L1251" s="27"/>
      <c r="M1251" s="18"/>
      <c r="N1251" s="21"/>
    </row>
    <row r="1252" spans="1:14" ht="15">
      <c r="A1252" s="14">
        <v>281230</v>
      </c>
      <c r="B1252" s="12">
        <f t="shared" si="278"/>
        <v>-281.23</v>
      </c>
      <c r="C1252" s="12">
        <f t="shared" si="279"/>
        <v>0.63999999999998636</v>
      </c>
      <c r="D1252" s="16">
        <v>0.67213999999999996</v>
      </c>
      <c r="G1252" s="23"/>
      <c r="H1252" s="23"/>
      <c r="I1252" s="24"/>
      <c r="J1252" s="24"/>
      <c r="K1252" s="24"/>
      <c r="L1252" s="27"/>
      <c r="M1252" s="18"/>
      <c r="N1252" s="21"/>
    </row>
    <row r="1253" spans="1:14" ht="15">
      <c r="A1253" s="14">
        <v>280550</v>
      </c>
      <c r="B1253" s="12">
        <f t="shared" si="278"/>
        <v>-280.55</v>
      </c>
      <c r="C1253" s="12">
        <f t="shared" si="279"/>
        <v>0.68000000000000682</v>
      </c>
      <c r="D1253" s="16">
        <v>0.55586000000000002</v>
      </c>
      <c r="G1253" s="23"/>
      <c r="H1253" s="23"/>
      <c r="I1253" s="24"/>
      <c r="J1253" s="24"/>
      <c r="K1253" s="24"/>
      <c r="L1253" s="27"/>
      <c r="M1253" s="18"/>
      <c r="N1253" s="21"/>
    </row>
    <row r="1254" spans="1:14" ht="15">
      <c r="A1254" s="14">
        <v>279910</v>
      </c>
      <c r="B1254" s="12">
        <f t="shared" si="278"/>
        <v>-279.91000000000003</v>
      </c>
      <c r="C1254" s="12">
        <f t="shared" si="279"/>
        <v>0.63999999999998636</v>
      </c>
      <c r="D1254" s="16">
        <v>0.85119999999999996</v>
      </c>
      <c r="G1254" s="23"/>
      <c r="H1254" s="23"/>
      <c r="I1254" s="24"/>
      <c r="J1254" s="24"/>
      <c r="K1254" s="24"/>
      <c r="L1254" s="27"/>
      <c r="M1254" s="18"/>
      <c r="N1254" s="21"/>
    </row>
    <row r="1255" spans="1:14" ht="15">
      <c r="A1255" s="14">
        <v>279350</v>
      </c>
      <c r="B1255" s="12">
        <f t="shared" si="278"/>
        <v>-279.35000000000002</v>
      </c>
      <c r="C1255" s="12">
        <f t="shared" si="279"/>
        <v>0.56000000000000227</v>
      </c>
      <c r="D1255" s="16">
        <v>0.64383000000000001</v>
      </c>
      <c r="G1255" s="23"/>
      <c r="H1255" s="23"/>
      <c r="I1255" s="24"/>
      <c r="J1255" s="24"/>
      <c r="K1255" s="24"/>
      <c r="L1255" s="27"/>
      <c r="M1255" s="18"/>
      <c r="N1255" s="21"/>
    </row>
    <row r="1256" spans="1:14" ht="15">
      <c r="A1256" s="14">
        <v>278700</v>
      </c>
      <c r="B1256" s="12">
        <f t="shared" si="278"/>
        <v>-278.7</v>
      </c>
      <c r="C1256" s="12">
        <f t="shared" si="279"/>
        <v>0.65000000000003411</v>
      </c>
      <c r="D1256" s="16">
        <v>0.70347000000000004</v>
      </c>
      <c r="G1256" s="23"/>
      <c r="H1256" s="23"/>
      <c r="I1256" s="24"/>
      <c r="J1256" s="24"/>
      <c r="K1256" s="24"/>
      <c r="L1256" s="27"/>
      <c r="M1256" s="18"/>
      <c r="N1256" s="21"/>
    </row>
    <row r="1257" spans="1:14" ht="15">
      <c r="A1257" s="14">
        <v>278060</v>
      </c>
      <c r="B1257" s="12">
        <f t="shared" si="278"/>
        <v>-278.06</v>
      </c>
      <c r="C1257" s="12">
        <f t="shared" si="279"/>
        <v>0.63999999999998636</v>
      </c>
      <c r="D1257" s="16">
        <v>0.57455000000000001</v>
      </c>
      <c r="G1257" s="23"/>
      <c r="H1257" s="23"/>
      <c r="I1257" s="24"/>
      <c r="J1257" s="24"/>
      <c r="K1257" s="24"/>
      <c r="L1257" s="27"/>
      <c r="M1257" s="18"/>
      <c r="N1257" s="21"/>
    </row>
    <row r="1258" spans="1:14" ht="15">
      <c r="A1258" s="14">
        <v>277420</v>
      </c>
      <c r="B1258" s="12">
        <f t="shared" si="278"/>
        <v>-277.42</v>
      </c>
      <c r="C1258" s="12">
        <f t="shared" si="279"/>
        <v>0.63999999999998636</v>
      </c>
      <c r="D1258" s="16">
        <v>0.58165999999999995</v>
      </c>
      <c r="G1258" s="23"/>
      <c r="H1258" s="23"/>
      <c r="I1258" s="24"/>
      <c r="J1258" s="24"/>
      <c r="K1258" s="24"/>
      <c r="L1258" s="27"/>
      <c r="M1258" s="18"/>
      <c r="N1258" s="21"/>
    </row>
    <row r="1259" spans="1:14" ht="15">
      <c r="A1259" s="14">
        <v>276740</v>
      </c>
      <c r="B1259" s="12">
        <f t="shared" si="278"/>
        <v>-276.74</v>
      </c>
      <c r="C1259" s="12">
        <f t="shared" si="279"/>
        <v>0.68000000000000682</v>
      </c>
      <c r="D1259" s="16">
        <v>0.59136999999999995</v>
      </c>
      <c r="G1259" s="23"/>
      <c r="H1259" s="23"/>
      <c r="I1259" s="24"/>
      <c r="J1259" s="24"/>
      <c r="K1259" s="24"/>
      <c r="L1259" s="27"/>
      <c r="M1259" s="18"/>
      <c r="N1259" s="21"/>
    </row>
    <row r="1260" spans="1:14" ht="15">
      <c r="A1260" s="14">
        <v>276100</v>
      </c>
      <c r="B1260" s="12">
        <f t="shared" si="278"/>
        <v>-276.10000000000002</v>
      </c>
      <c r="C1260" s="12">
        <f t="shared" si="279"/>
        <v>0.63999999999998636</v>
      </c>
      <c r="D1260" s="16">
        <v>0.53320000000000001</v>
      </c>
      <c r="G1260" s="23"/>
      <c r="H1260" s="23"/>
      <c r="I1260" s="24"/>
      <c r="J1260" s="24"/>
      <c r="K1260" s="24"/>
      <c r="L1260" s="27"/>
      <c r="M1260" s="18"/>
      <c r="N1260" s="21"/>
    </row>
    <row r="1261" spans="1:14" ht="15">
      <c r="A1261" s="14">
        <v>275460</v>
      </c>
      <c r="B1261" s="12">
        <f t="shared" si="278"/>
        <v>-275.45999999999998</v>
      </c>
      <c r="C1261" s="12">
        <f t="shared" si="279"/>
        <v>0.6400000000000432</v>
      </c>
      <c r="D1261" s="16">
        <v>0.66022000000000003</v>
      </c>
      <c r="G1261" s="23"/>
      <c r="H1261" s="23"/>
      <c r="I1261" s="24"/>
      <c r="J1261" s="24"/>
      <c r="K1261" s="24"/>
      <c r="L1261" s="27"/>
      <c r="M1261" s="18"/>
      <c r="N1261" s="21"/>
    </row>
    <row r="1262" spans="1:14" ht="15">
      <c r="A1262" s="14">
        <v>274810</v>
      </c>
      <c r="B1262" s="12">
        <f t="shared" si="278"/>
        <v>-274.81</v>
      </c>
      <c r="C1262" s="12">
        <f t="shared" si="279"/>
        <v>0.64999999999997726</v>
      </c>
      <c r="D1262" s="16">
        <v>0.67922000000000005</v>
      </c>
      <c r="G1262" s="23"/>
      <c r="H1262" s="23"/>
      <c r="I1262" s="24"/>
      <c r="J1262" s="24"/>
      <c r="K1262" s="24"/>
      <c r="L1262" s="27"/>
      <c r="M1262" s="18"/>
      <c r="N1262" s="21"/>
    </row>
    <row r="1263" spans="1:14" ht="15">
      <c r="A1263" s="14">
        <v>274170</v>
      </c>
      <c r="B1263" s="12">
        <f t="shared" si="278"/>
        <v>-274.17</v>
      </c>
      <c r="C1263" s="12">
        <f t="shared" si="279"/>
        <v>0.63999999999998636</v>
      </c>
      <c r="D1263" s="16">
        <v>0.65915000000000001</v>
      </c>
      <c r="G1263" s="23"/>
      <c r="H1263" s="23"/>
      <c r="I1263" s="24"/>
      <c r="J1263" s="24"/>
      <c r="K1263" s="24"/>
      <c r="L1263" s="27"/>
      <c r="M1263" s="18"/>
      <c r="N1263" s="21"/>
    </row>
    <row r="1264" spans="1:14" ht="15">
      <c r="A1264" s="14">
        <v>273520</v>
      </c>
      <c r="B1264" s="12">
        <f t="shared" si="278"/>
        <v>-273.52</v>
      </c>
      <c r="C1264" s="12">
        <f t="shared" si="279"/>
        <v>0.65000000000003411</v>
      </c>
      <c r="D1264" s="16">
        <v>0.34905000000000003</v>
      </c>
      <c r="G1264" s="23"/>
      <c r="H1264" s="23"/>
      <c r="I1264" s="24"/>
      <c r="J1264" s="24"/>
      <c r="K1264" s="24"/>
      <c r="L1264" s="27"/>
      <c r="M1264" s="18"/>
      <c r="N1264" s="21"/>
    </row>
    <row r="1265" spans="1:14" ht="15">
      <c r="A1265" s="14">
        <v>272880</v>
      </c>
      <c r="B1265" s="12">
        <f t="shared" si="278"/>
        <v>-272.88</v>
      </c>
      <c r="C1265" s="12">
        <f t="shared" si="279"/>
        <v>0.63999999999998636</v>
      </c>
      <c r="D1265" s="16">
        <v>0.54923</v>
      </c>
      <c r="G1265" s="23"/>
      <c r="H1265" s="23"/>
      <c r="I1265" s="24"/>
      <c r="J1265" s="24"/>
      <c r="K1265" s="24"/>
      <c r="L1265" s="27"/>
      <c r="M1265" s="18"/>
      <c r="N1265" s="21"/>
    </row>
    <row r="1266" spans="1:14" ht="15">
      <c r="A1266" s="14">
        <v>272240</v>
      </c>
      <c r="B1266" s="12">
        <f t="shared" si="278"/>
        <v>-272.24</v>
      </c>
      <c r="C1266" s="12">
        <f t="shared" si="279"/>
        <v>0.63999999999998636</v>
      </c>
      <c r="D1266" s="16">
        <v>0.67225999999999997</v>
      </c>
      <c r="G1266" s="23"/>
      <c r="H1266" s="23"/>
      <c r="I1266" s="24"/>
      <c r="J1266" s="24"/>
      <c r="K1266" s="24"/>
      <c r="L1266" s="27"/>
      <c r="M1266" s="18"/>
      <c r="N1266" s="21"/>
    </row>
    <row r="1267" spans="1:14" ht="15">
      <c r="A1267" s="14">
        <v>271560</v>
      </c>
      <c r="B1267" s="12">
        <f t="shared" si="278"/>
        <v>-271.56</v>
      </c>
      <c r="C1267" s="12">
        <f t="shared" si="279"/>
        <v>0.68000000000000682</v>
      </c>
      <c r="D1267" s="16">
        <v>0.38601000000000002</v>
      </c>
      <c r="G1267" s="23"/>
      <c r="H1267" s="23"/>
      <c r="I1267" s="24"/>
      <c r="J1267" s="24"/>
      <c r="K1267" s="24"/>
      <c r="L1267" s="27"/>
      <c r="M1267" s="18"/>
      <c r="N1267" s="21"/>
    </row>
    <row r="1268" spans="1:14" ht="15">
      <c r="A1268" s="14">
        <v>270640</v>
      </c>
      <c r="B1268" s="12">
        <f t="shared" si="278"/>
        <v>-270.64</v>
      </c>
      <c r="C1268" s="12">
        <f t="shared" si="279"/>
        <v>0.92000000000001592</v>
      </c>
      <c r="D1268" s="16">
        <v>0.3705</v>
      </c>
      <c r="G1268" s="23"/>
      <c r="H1268" s="23"/>
      <c r="I1268" s="24"/>
      <c r="J1268" s="24"/>
      <c r="K1268" s="24"/>
      <c r="L1268" s="27"/>
      <c r="M1268" s="18"/>
      <c r="N1268" s="21"/>
    </row>
    <row r="1269" spans="1:14" ht="15">
      <c r="A1269" s="14">
        <v>269720</v>
      </c>
      <c r="B1269" s="12">
        <f t="shared" si="278"/>
        <v>-269.72000000000003</v>
      </c>
      <c r="C1269" s="12">
        <f t="shared" si="279"/>
        <v>0.91999999999995907</v>
      </c>
      <c r="D1269" s="16">
        <v>0.59225000000000005</v>
      </c>
      <c r="G1269" s="23"/>
      <c r="H1269" s="23"/>
      <c r="I1269" s="24"/>
      <c r="J1269" s="24"/>
      <c r="K1269" s="24"/>
      <c r="L1269" s="27"/>
      <c r="M1269" s="18"/>
      <c r="N1269" s="21"/>
    </row>
    <row r="1270" spans="1:14" ht="15">
      <c r="A1270" s="14">
        <v>268800</v>
      </c>
      <c r="B1270" s="12">
        <f t="shared" si="278"/>
        <v>-268.8</v>
      </c>
      <c r="C1270" s="12">
        <f t="shared" si="279"/>
        <v>0.92000000000001592</v>
      </c>
      <c r="D1270" s="16">
        <v>0.54932000000000003</v>
      </c>
      <c r="G1270" s="23"/>
      <c r="H1270" s="23"/>
      <c r="I1270" s="24"/>
      <c r="J1270" s="24"/>
      <c r="K1270" s="24"/>
      <c r="L1270" s="27"/>
      <c r="M1270" s="18"/>
      <c r="N1270" s="21"/>
    </row>
    <row r="1271" spans="1:14" ht="15">
      <c r="A1271" s="14">
        <v>267870</v>
      </c>
      <c r="B1271" s="12">
        <f t="shared" si="278"/>
        <v>-267.87</v>
      </c>
      <c r="C1271" s="12">
        <f t="shared" si="279"/>
        <v>0.93000000000000682</v>
      </c>
      <c r="D1271" s="16">
        <v>0.65771999999999997</v>
      </c>
      <c r="G1271" s="23"/>
      <c r="H1271" s="23"/>
      <c r="I1271" s="24"/>
      <c r="J1271" s="24"/>
      <c r="K1271" s="24"/>
      <c r="L1271" s="27"/>
      <c r="M1271" s="18"/>
      <c r="N1271" s="21"/>
    </row>
    <row r="1272" spans="1:14" ht="15">
      <c r="A1272" s="14">
        <v>266950</v>
      </c>
      <c r="B1272" s="12">
        <f t="shared" si="278"/>
        <v>-266.95</v>
      </c>
      <c r="C1272" s="12">
        <f t="shared" si="279"/>
        <v>0.92000000000001592</v>
      </c>
      <c r="D1272" s="16">
        <v>0.56566000000000005</v>
      </c>
      <c r="G1272" s="23"/>
      <c r="H1272" s="23"/>
      <c r="I1272" s="24"/>
      <c r="J1272" s="24"/>
      <c r="K1272" s="24"/>
      <c r="L1272" s="27"/>
      <c r="M1272" s="18"/>
      <c r="N1272" s="21"/>
    </row>
    <row r="1273" spans="1:14" ht="15">
      <c r="A1273" s="14">
        <v>266030</v>
      </c>
      <c r="B1273" s="12">
        <f t="shared" si="278"/>
        <v>-266.02999999999997</v>
      </c>
      <c r="C1273" s="12">
        <f t="shared" si="279"/>
        <v>0.92000000000001592</v>
      </c>
      <c r="D1273" s="16">
        <v>0.62046999999999997</v>
      </c>
      <c r="G1273" s="23"/>
      <c r="H1273" s="23"/>
      <c r="I1273" s="24"/>
      <c r="J1273" s="24"/>
      <c r="K1273" s="24"/>
      <c r="L1273" s="27"/>
      <c r="M1273" s="18"/>
      <c r="N1273" s="21"/>
    </row>
    <row r="1274" spans="1:14" ht="15">
      <c r="A1274" s="14">
        <v>265100</v>
      </c>
      <c r="B1274" s="12">
        <f t="shared" si="278"/>
        <v>-265.10000000000002</v>
      </c>
      <c r="C1274" s="12">
        <f t="shared" si="279"/>
        <v>0.92999999999994998</v>
      </c>
      <c r="D1274" s="16">
        <v>0.55088000000000004</v>
      </c>
      <c r="G1274" s="23"/>
      <c r="H1274" s="23"/>
      <c r="I1274" s="24"/>
      <c r="J1274" s="24"/>
      <c r="K1274" s="24"/>
      <c r="L1274" s="27"/>
      <c r="M1274" s="18"/>
      <c r="N1274" s="21"/>
    </row>
    <row r="1275" spans="1:14" ht="15">
      <c r="A1275" s="14">
        <v>264140</v>
      </c>
      <c r="B1275" s="12">
        <f t="shared" si="278"/>
        <v>-264.14</v>
      </c>
      <c r="C1275" s="12">
        <f t="shared" si="279"/>
        <v>0.96000000000003638</v>
      </c>
      <c r="D1275" s="16">
        <v>0.58484000000000003</v>
      </c>
      <c r="G1275" s="23"/>
      <c r="H1275" s="23"/>
      <c r="I1275" s="24"/>
      <c r="J1275" s="24"/>
      <c r="K1275" s="24"/>
      <c r="L1275" s="27"/>
      <c r="M1275" s="18"/>
      <c r="N1275" s="21"/>
    </row>
    <row r="1276" spans="1:14" ht="15">
      <c r="A1276" s="14">
        <v>263220</v>
      </c>
      <c r="B1276" s="12">
        <f t="shared" si="278"/>
        <v>-263.22000000000003</v>
      </c>
      <c r="C1276" s="12">
        <f t="shared" si="279"/>
        <v>0.91999999999995907</v>
      </c>
      <c r="D1276" s="16">
        <v>0.53988000000000003</v>
      </c>
      <c r="G1276" s="23"/>
      <c r="H1276" s="23"/>
      <c r="I1276" s="24"/>
      <c r="J1276" s="24"/>
      <c r="K1276" s="24"/>
      <c r="L1276" s="27"/>
      <c r="M1276" s="18"/>
      <c r="N1276" s="21"/>
    </row>
    <row r="1277" spans="1:14" ht="15">
      <c r="A1277" s="14">
        <v>262300</v>
      </c>
      <c r="B1277" s="12">
        <f t="shared" si="278"/>
        <v>-262.3</v>
      </c>
      <c r="C1277" s="12">
        <f t="shared" si="279"/>
        <v>0.92000000000001592</v>
      </c>
      <c r="D1277" s="16">
        <v>0.69754000000000005</v>
      </c>
      <c r="G1277" s="23"/>
      <c r="H1277" s="23"/>
      <c r="I1277" s="24"/>
      <c r="J1277" s="24"/>
      <c r="K1277" s="24"/>
      <c r="L1277" s="27"/>
      <c r="M1277" s="18"/>
      <c r="N1277" s="21"/>
    </row>
    <row r="1278" spans="1:14" ht="15">
      <c r="A1278" s="14">
        <v>261370</v>
      </c>
      <c r="B1278" s="12">
        <f t="shared" si="278"/>
        <v>-261.37</v>
      </c>
      <c r="C1278" s="12">
        <f t="shared" si="279"/>
        <v>0.93000000000000682</v>
      </c>
      <c r="D1278" s="16">
        <v>0.754</v>
      </c>
      <c r="G1278" s="23"/>
      <c r="H1278" s="23"/>
      <c r="I1278" s="24"/>
      <c r="J1278" s="24"/>
      <c r="K1278" s="24"/>
      <c r="L1278" s="27"/>
      <c r="M1278" s="18"/>
      <c r="N1278" s="21"/>
    </row>
    <row r="1279" spans="1:14" ht="15">
      <c r="A1279" s="14">
        <v>260450</v>
      </c>
      <c r="B1279" s="12">
        <f t="shared" si="278"/>
        <v>-260.45</v>
      </c>
      <c r="C1279" s="12">
        <f t="shared" si="279"/>
        <v>0.92000000000001592</v>
      </c>
      <c r="D1279" s="16">
        <v>0.87977000000000005</v>
      </c>
      <c r="G1279" s="23"/>
      <c r="H1279" s="23"/>
      <c r="I1279" s="24"/>
      <c r="J1279" s="24"/>
      <c r="K1279" s="24"/>
      <c r="L1279" s="27"/>
      <c r="M1279" s="18"/>
      <c r="N1279" s="21"/>
    </row>
    <row r="1280" spans="1:14" ht="15">
      <c r="A1280" s="14">
        <v>259530</v>
      </c>
      <c r="B1280" s="12">
        <f t="shared" si="278"/>
        <v>-259.52999999999997</v>
      </c>
      <c r="C1280" s="12">
        <f t="shared" si="279"/>
        <v>0.92000000000001592</v>
      </c>
      <c r="D1280" s="16">
        <v>0.55800000000000005</v>
      </c>
      <c r="G1280" s="23"/>
      <c r="H1280" s="23"/>
      <c r="I1280" s="24"/>
      <c r="J1280" s="24"/>
      <c r="K1280" s="24"/>
      <c r="L1280" s="27"/>
      <c r="M1280" s="18"/>
      <c r="N1280" s="21"/>
    </row>
    <row r="1281" spans="1:14" ht="15">
      <c r="A1281" s="14">
        <v>258600</v>
      </c>
      <c r="B1281" s="12">
        <f t="shared" si="278"/>
        <v>-258.60000000000002</v>
      </c>
      <c r="C1281" s="12">
        <f t="shared" si="279"/>
        <v>0.92999999999994998</v>
      </c>
      <c r="D1281" s="16">
        <v>0.67071000000000003</v>
      </c>
      <c r="G1281" s="23"/>
      <c r="H1281" s="23"/>
      <c r="I1281" s="24"/>
      <c r="J1281" s="24"/>
      <c r="K1281" s="24"/>
      <c r="L1281" s="27"/>
      <c r="M1281" s="18"/>
      <c r="N1281" s="21"/>
    </row>
    <row r="1282" spans="1:14" ht="15">
      <c r="A1282" s="14">
        <v>257680</v>
      </c>
      <c r="B1282" s="12">
        <f t="shared" si="278"/>
        <v>-257.68</v>
      </c>
      <c r="C1282" s="12">
        <f t="shared" si="279"/>
        <v>0.92000000000001592</v>
      </c>
      <c r="D1282" s="16">
        <v>0.63790999999999998</v>
      </c>
      <c r="G1282" s="23"/>
      <c r="H1282" s="23"/>
      <c r="I1282" s="24"/>
      <c r="J1282" s="24"/>
      <c r="K1282" s="24"/>
      <c r="L1282" s="27"/>
      <c r="M1282" s="18"/>
      <c r="N1282" s="21"/>
    </row>
    <row r="1283" spans="1:14" ht="15">
      <c r="A1283" s="14">
        <v>256720</v>
      </c>
      <c r="B1283" s="12">
        <f t="shared" ref="B1283:B1346" si="280">-A1283/1000</f>
        <v>-256.72000000000003</v>
      </c>
      <c r="C1283" s="12">
        <f t="shared" si="279"/>
        <v>0.95999999999997954</v>
      </c>
      <c r="D1283" s="16">
        <v>0.74717</v>
      </c>
      <c r="G1283" s="23"/>
      <c r="H1283" s="23"/>
      <c r="I1283" s="24"/>
      <c r="J1283" s="24"/>
      <c r="K1283" s="24"/>
      <c r="L1283" s="27"/>
      <c r="M1283" s="18"/>
      <c r="N1283" s="21"/>
    </row>
    <row r="1284" spans="1:14" ht="15">
      <c r="A1284" s="14">
        <v>255790</v>
      </c>
      <c r="B1284" s="12">
        <f t="shared" si="280"/>
        <v>-255.79</v>
      </c>
      <c r="C1284" s="12">
        <f t="shared" ref="C1284:C1347" si="281">B1284-B1283</f>
        <v>0.93000000000003524</v>
      </c>
      <c r="D1284" s="16">
        <v>0.76543000000000005</v>
      </c>
      <c r="G1284" s="23"/>
      <c r="H1284" s="23"/>
      <c r="I1284" s="24"/>
      <c r="J1284" s="24"/>
      <c r="K1284" s="24"/>
      <c r="L1284" s="27"/>
      <c r="M1284" s="18"/>
      <c r="N1284" s="21"/>
    </row>
    <row r="1285" spans="1:14" ht="15">
      <c r="A1285" s="14">
        <v>254870</v>
      </c>
      <c r="B1285" s="12">
        <f t="shared" si="280"/>
        <v>-254.87</v>
      </c>
      <c r="C1285" s="12">
        <f t="shared" si="281"/>
        <v>0.91999999999998749</v>
      </c>
      <c r="D1285" s="16">
        <v>0.60541</v>
      </c>
      <c r="G1285" s="23"/>
      <c r="H1285" s="23"/>
      <c r="I1285" s="24"/>
      <c r="J1285" s="24"/>
      <c r="K1285" s="24"/>
      <c r="L1285" s="27"/>
      <c r="M1285" s="18"/>
      <c r="N1285" s="21"/>
    </row>
    <row r="1286" spans="1:14" ht="15">
      <c r="A1286" s="14">
        <v>253950</v>
      </c>
      <c r="B1286" s="12">
        <f t="shared" si="280"/>
        <v>-253.95</v>
      </c>
      <c r="C1286" s="12">
        <f t="shared" si="281"/>
        <v>0.92000000000001592</v>
      </c>
      <c r="D1286" s="16">
        <v>0.71360999999999997</v>
      </c>
      <c r="G1286" s="23"/>
      <c r="H1286" s="23"/>
      <c r="I1286" s="24"/>
      <c r="J1286" s="24"/>
      <c r="K1286" s="24"/>
      <c r="L1286" s="27"/>
      <c r="M1286" s="18"/>
      <c r="N1286" s="21"/>
    </row>
    <row r="1287" spans="1:14" ht="15">
      <c r="A1287" s="14">
        <v>253030</v>
      </c>
      <c r="B1287" s="12">
        <f t="shared" si="280"/>
        <v>-253.03</v>
      </c>
      <c r="C1287" s="12">
        <f t="shared" si="281"/>
        <v>0.91999999999998749</v>
      </c>
      <c r="D1287" s="16">
        <v>0.67261000000000004</v>
      </c>
      <c r="G1287" s="23"/>
      <c r="H1287" s="23"/>
      <c r="I1287" s="24"/>
      <c r="J1287" s="24"/>
      <c r="K1287" s="24"/>
      <c r="L1287" s="27"/>
      <c r="M1287" s="18"/>
      <c r="N1287" s="21"/>
    </row>
    <row r="1288" spans="1:14" ht="15">
      <c r="A1288" s="14">
        <v>252100</v>
      </c>
      <c r="B1288" s="12">
        <f t="shared" si="280"/>
        <v>-252.1</v>
      </c>
      <c r="C1288" s="12">
        <f t="shared" si="281"/>
        <v>0.93000000000000682</v>
      </c>
      <c r="D1288" s="16">
        <v>0.71377000000000002</v>
      </c>
      <c r="G1288" s="23"/>
      <c r="H1288" s="23"/>
      <c r="I1288" s="24"/>
      <c r="J1288" s="24"/>
      <c r="K1288" s="24"/>
      <c r="L1288" s="27"/>
      <c r="M1288" s="18"/>
      <c r="N1288" s="21"/>
    </row>
    <row r="1289" spans="1:14" ht="15">
      <c r="A1289" s="14">
        <v>251180</v>
      </c>
      <c r="B1289" s="12">
        <f t="shared" si="280"/>
        <v>-251.18</v>
      </c>
      <c r="C1289" s="12">
        <f t="shared" si="281"/>
        <v>0.91999999999998749</v>
      </c>
      <c r="D1289" s="16">
        <v>1.0716000000000001</v>
      </c>
      <c r="G1289" s="23"/>
      <c r="H1289" s="23"/>
      <c r="I1289" s="24"/>
      <c r="J1289" s="24"/>
      <c r="K1289" s="24"/>
      <c r="L1289" s="27"/>
      <c r="M1289" s="18"/>
      <c r="N1289" s="21"/>
    </row>
    <row r="1290" spans="1:14" ht="15">
      <c r="A1290" s="14">
        <v>250260</v>
      </c>
      <c r="B1290" s="12">
        <f t="shared" si="280"/>
        <v>-250.26</v>
      </c>
      <c r="C1290" s="12">
        <f t="shared" si="281"/>
        <v>0.92000000000001592</v>
      </c>
      <c r="D1290" s="16">
        <v>0.71043000000000001</v>
      </c>
      <c r="G1290" s="23"/>
      <c r="H1290" s="23"/>
      <c r="I1290" s="24"/>
      <c r="J1290" s="24"/>
      <c r="K1290" s="24"/>
      <c r="L1290" s="27"/>
      <c r="M1290" s="18"/>
      <c r="N1290" s="21"/>
    </row>
    <row r="1291" spans="1:14" ht="15">
      <c r="A1291" s="14">
        <v>249340</v>
      </c>
      <c r="B1291" s="12">
        <f t="shared" si="280"/>
        <v>-249.34</v>
      </c>
      <c r="C1291" s="12">
        <f t="shared" si="281"/>
        <v>0.91999999999998749</v>
      </c>
      <c r="D1291" s="16">
        <v>0.7157</v>
      </c>
      <c r="G1291" s="23"/>
      <c r="H1291" s="23"/>
      <c r="I1291" s="24"/>
      <c r="J1291" s="24"/>
      <c r="K1291" s="24"/>
      <c r="L1291" s="27"/>
      <c r="M1291" s="18"/>
      <c r="N1291" s="21"/>
    </row>
    <row r="1292" spans="1:14" ht="15">
      <c r="A1292" s="14">
        <v>248370</v>
      </c>
      <c r="B1292" s="12">
        <f t="shared" si="280"/>
        <v>-248.37</v>
      </c>
      <c r="C1292" s="12">
        <f t="shared" si="281"/>
        <v>0.96999999999999886</v>
      </c>
      <c r="D1292" s="16">
        <v>1.0926</v>
      </c>
      <c r="G1292" s="23"/>
      <c r="H1292" s="23"/>
      <c r="I1292" s="24"/>
      <c r="J1292" s="24"/>
      <c r="K1292" s="24"/>
      <c r="L1292" s="27"/>
      <c r="M1292" s="18"/>
      <c r="N1292" s="21"/>
    </row>
    <row r="1293" spans="1:14" ht="15">
      <c r="A1293" s="14">
        <v>247450</v>
      </c>
      <c r="B1293" s="12">
        <f t="shared" si="280"/>
        <v>-247.45</v>
      </c>
      <c r="C1293" s="12">
        <f t="shared" si="281"/>
        <v>0.92000000000001592</v>
      </c>
      <c r="D1293" s="16">
        <v>1.3069999999999999</v>
      </c>
      <c r="G1293" s="23"/>
      <c r="H1293" s="23"/>
      <c r="I1293" s="24"/>
      <c r="J1293" s="24"/>
      <c r="K1293" s="24"/>
      <c r="L1293" s="27"/>
      <c r="M1293" s="18"/>
      <c r="N1293" s="21"/>
    </row>
    <row r="1294" spans="1:14" ht="15">
      <c r="A1294" s="14">
        <v>246530</v>
      </c>
      <c r="B1294" s="12">
        <f t="shared" si="280"/>
        <v>-246.53</v>
      </c>
      <c r="C1294" s="12">
        <f t="shared" si="281"/>
        <v>0.91999999999998749</v>
      </c>
      <c r="D1294" s="16">
        <v>0.98123000000000005</v>
      </c>
      <c r="G1294" s="23"/>
      <c r="H1294" s="23"/>
      <c r="I1294" s="24"/>
      <c r="J1294" s="24"/>
      <c r="K1294" s="24"/>
      <c r="L1294" s="27"/>
      <c r="M1294" s="18"/>
      <c r="N1294" s="21"/>
    </row>
    <row r="1295" spans="1:14" ht="15">
      <c r="A1295" s="14">
        <v>245600</v>
      </c>
      <c r="B1295" s="12">
        <f t="shared" si="280"/>
        <v>-245.6</v>
      </c>
      <c r="C1295" s="12">
        <f t="shared" si="281"/>
        <v>0.93000000000000682</v>
      </c>
      <c r="D1295" s="16">
        <v>1.1202000000000001</v>
      </c>
      <c r="G1295" s="23"/>
      <c r="H1295" s="23"/>
      <c r="I1295" s="24"/>
      <c r="J1295" s="24"/>
      <c r="K1295" s="24"/>
      <c r="L1295" s="27"/>
      <c r="M1295" s="18"/>
      <c r="N1295" s="21"/>
    </row>
    <row r="1296" spans="1:14" ht="15">
      <c r="A1296" s="14">
        <v>244680</v>
      </c>
      <c r="B1296" s="12">
        <f t="shared" si="280"/>
        <v>-244.68</v>
      </c>
      <c r="C1296" s="12">
        <f t="shared" si="281"/>
        <v>0.91999999999998749</v>
      </c>
      <c r="D1296" s="16">
        <v>1.2176</v>
      </c>
      <c r="G1296" s="23"/>
      <c r="H1296" s="23"/>
      <c r="I1296" s="24"/>
      <c r="J1296" s="24"/>
      <c r="K1296" s="24"/>
      <c r="L1296" s="27"/>
      <c r="M1296" s="18"/>
      <c r="N1296" s="21"/>
    </row>
    <row r="1297" spans="1:14" ht="15">
      <c r="A1297" s="14">
        <v>243760</v>
      </c>
      <c r="B1297" s="12">
        <f t="shared" si="280"/>
        <v>-243.76</v>
      </c>
      <c r="C1297" s="12">
        <f t="shared" si="281"/>
        <v>0.92000000000001592</v>
      </c>
      <c r="D1297" s="16">
        <v>1.3705000000000001</v>
      </c>
      <c r="G1297" s="23"/>
      <c r="H1297" s="23"/>
      <c r="I1297" s="24"/>
      <c r="J1297" s="24"/>
      <c r="K1297" s="24"/>
      <c r="L1297" s="27"/>
      <c r="M1297" s="18"/>
      <c r="N1297" s="21"/>
    </row>
    <row r="1298" spans="1:14" ht="15">
      <c r="A1298" s="14">
        <v>242830</v>
      </c>
      <c r="B1298" s="12">
        <f t="shared" si="280"/>
        <v>-242.83</v>
      </c>
      <c r="C1298" s="12">
        <f t="shared" si="281"/>
        <v>0.9299999999999784</v>
      </c>
      <c r="D1298" s="16">
        <v>0.85185</v>
      </c>
      <c r="G1298" s="23"/>
      <c r="H1298" s="23"/>
      <c r="I1298" s="24"/>
      <c r="J1298" s="24"/>
      <c r="K1298" s="24"/>
      <c r="L1298" s="27"/>
      <c r="M1298" s="18"/>
      <c r="N1298" s="21"/>
    </row>
    <row r="1299" spans="1:14" ht="15">
      <c r="A1299" s="14">
        <v>241870</v>
      </c>
      <c r="B1299" s="12">
        <f t="shared" si="280"/>
        <v>-241.87</v>
      </c>
      <c r="C1299" s="12">
        <f t="shared" si="281"/>
        <v>0.96000000000000796</v>
      </c>
      <c r="D1299" s="16">
        <v>0.86282000000000003</v>
      </c>
      <c r="G1299" s="23"/>
      <c r="H1299" s="23"/>
      <c r="I1299" s="24"/>
      <c r="J1299" s="24"/>
      <c r="K1299" s="24"/>
      <c r="L1299" s="27"/>
      <c r="M1299" s="18"/>
      <c r="N1299" s="21"/>
    </row>
    <row r="1300" spans="1:14" ht="15">
      <c r="A1300" s="14">
        <v>240950</v>
      </c>
      <c r="B1300" s="12">
        <f t="shared" si="280"/>
        <v>-240.95</v>
      </c>
      <c r="C1300" s="12">
        <f t="shared" si="281"/>
        <v>0.92000000000001592</v>
      </c>
      <c r="D1300" s="16">
        <v>1.3957999999999999</v>
      </c>
      <c r="G1300" s="23"/>
      <c r="H1300" s="23"/>
      <c r="I1300" s="24"/>
      <c r="J1300" s="24"/>
      <c r="K1300" s="24"/>
      <c r="L1300" s="27"/>
      <c r="M1300" s="18"/>
      <c r="N1300" s="21"/>
    </row>
    <row r="1301" spans="1:14" ht="15">
      <c r="A1301" s="14">
        <v>240020</v>
      </c>
      <c r="B1301" s="12">
        <f t="shared" si="280"/>
        <v>-240.02</v>
      </c>
      <c r="C1301" s="12">
        <f t="shared" si="281"/>
        <v>0.9299999999999784</v>
      </c>
      <c r="D1301" s="16">
        <v>1.5162</v>
      </c>
      <c r="G1301" s="23"/>
      <c r="H1301" s="23"/>
      <c r="I1301" s="24"/>
      <c r="J1301" s="24"/>
      <c r="K1301" s="24"/>
      <c r="L1301" s="27"/>
      <c r="M1301" s="18"/>
      <c r="N1301" s="21"/>
    </row>
    <row r="1302" spans="1:14" ht="15">
      <c r="A1302" s="14">
        <v>239100</v>
      </c>
      <c r="B1302" s="12">
        <f t="shared" si="280"/>
        <v>-239.1</v>
      </c>
      <c r="C1302" s="12">
        <f t="shared" si="281"/>
        <v>0.92000000000001592</v>
      </c>
      <c r="D1302" s="16">
        <v>1.5096000000000001</v>
      </c>
      <c r="G1302" s="23"/>
      <c r="H1302" s="23"/>
      <c r="I1302" s="24"/>
      <c r="J1302" s="24"/>
      <c r="K1302" s="24"/>
      <c r="L1302" s="27"/>
      <c r="M1302" s="18"/>
      <c r="N1302" s="21"/>
    </row>
    <row r="1303" spans="1:14" ht="15">
      <c r="A1303" s="14">
        <v>238180</v>
      </c>
      <c r="B1303" s="12">
        <f t="shared" si="280"/>
        <v>-238.18</v>
      </c>
      <c r="C1303" s="12">
        <f t="shared" si="281"/>
        <v>0.91999999999998749</v>
      </c>
      <c r="D1303" s="16">
        <v>1.6874</v>
      </c>
      <c r="G1303" s="23"/>
      <c r="H1303" s="23"/>
      <c r="I1303" s="24"/>
      <c r="J1303" s="24"/>
      <c r="K1303" s="24"/>
      <c r="L1303" s="27"/>
      <c r="M1303" s="18"/>
      <c r="N1303" s="21"/>
    </row>
    <row r="1304" spans="1:14" ht="15">
      <c r="A1304" s="14">
        <v>237260</v>
      </c>
      <c r="B1304" s="12">
        <f t="shared" si="280"/>
        <v>-237.26</v>
      </c>
      <c r="C1304" s="12">
        <f t="shared" si="281"/>
        <v>0.92000000000001592</v>
      </c>
      <c r="D1304" s="16">
        <v>1.3137000000000001</v>
      </c>
      <c r="G1304" s="23"/>
      <c r="H1304" s="23"/>
      <c r="I1304" s="24"/>
      <c r="J1304" s="24"/>
      <c r="K1304" s="24"/>
      <c r="L1304" s="27"/>
      <c r="M1304" s="18"/>
      <c r="N1304" s="21"/>
    </row>
    <row r="1305" spans="1:14" ht="15">
      <c r="A1305" s="14">
        <v>236330</v>
      </c>
      <c r="B1305" s="12">
        <f t="shared" si="280"/>
        <v>-236.33</v>
      </c>
      <c r="C1305" s="12">
        <f t="shared" si="281"/>
        <v>0.9299999999999784</v>
      </c>
      <c r="D1305" s="16">
        <v>1.2503</v>
      </c>
      <c r="G1305" s="23"/>
      <c r="H1305" s="23"/>
      <c r="I1305" s="24"/>
      <c r="J1305" s="24"/>
      <c r="K1305" s="24"/>
      <c r="L1305" s="27"/>
      <c r="M1305" s="18"/>
      <c r="N1305" s="21"/>
    </row>
    <row r="1306" spans="1:14" ht="15">
      <c r="A1306" s="14">
        <v>235410</v>
      </c>
      <c r="B1306" s="12">
        <f t="shared" si="280"/>
        <v>-235.41</v>
      </c>
      <c r="C1306" s="12">
        <f t="shared" si="281"/>
        <v>0.92000000000001592</v>
      </c>
      <c r="D1306" s="16">
        <v>1.0401</v>
      </c>
      <c r="G1306" s="23"/>
      <c r="H1306" s="23"/>
      <c r="I1306" s="24"/>
      <c r="J1306" s="24"/>
      <c r="K1306" s="24"/>
      <c r="L1306" s="27"/>
      <c r="M1306" s="18"/>
      <c r="N1306" s="21"/>
    </row>
    <row r="1307" spans="1:14" ht="15">
      <c r="A1307" s="14">
        <v>234490</v>
      </c>
      <c r="B1307" s="12">
        <f t="shared" si="280"/>
        <v>-234.49</v>
      </c>
      <c r="C1307" s="12">
        <f t="shared" si="281"/>
        <v>0.91999999999998749</v>
      </c>
      <c r="D1307" s="16">
        <v>1.141</v>
      </c>
      <c r="G1307" s="23"/>
      <c r="H1307" s="23"/>
      <c r="I1307" s="24"/>
      <c r="J1307" s="24"/>
      <c r="K1307" s="24"/>
      <c r="L1307" s="27"/>
      <c r="M1307" s="18"/>
      <c r="N1307" s="21"/>
    </row>
    <row r="1308" spans="1:14" ht="15">
      <c r="A1308" s="14">
        <v>233520</v>
      </c>
      <c r="B1308" s="12">
        <f t="shared" si="280"/>
        <v>-233.52</v>
      </c>
      <c r="C1308" s="12">
        <f t="shared" si="281"/>
        <v>0.96999999999999886</v>
      </c>
      <c r="D1308" s="16">
        <v>1.0827</v>
      </c>
      <c r="G1308" s="23"/>
      <c r="H1308" s="23"/>
      <c r="I1308" s="24"/>
      <c r="J1308" s="24"/>
      <c r="K1308" s="24"/>
      <c r="L1308" s="27"/>
      <c r="M1308" s="18"/>
      <c r="N1308" s="21"/>
    </row>
    <row r="1309" spans="1:14" ht="15">
      <c r="A1309" s="14">
        <v>232600</v>
      </c>
      <c r="B1309" s="12">
        <f t="shared" si="280"/>
        <v>-232.6</v>
      </c>
      <c r="C1309" s="12">
        <f t="shared" si="281"/>
        <v>0.92000000000001592</v>
      </c>
      <c r="D1309" s="16">
        <v>1.1697</v>
      </c>
      <c r="G1309" s="23"/>
      <c r="H1309" s="23"/>
      <c r="I1309" s="24"/>
      <c r="J1309" s="24"/>
      <c r="K1309" s="24"/>
      <c r="L1309" s="27"/>
      <c r="M1309" s="18"/>
      <c r="N1309" s="21"/>
    </row>
    <row r="1310" spans="1:14" ht="15">
      <c r="A1310" s="14">
        <v>231680</v>
      </c>
      <c r="B1310" s="12">
        <f t="shared" si="280"/>
        <v>-231.68</v>
      </c>
      <c r="C1310" s="12">
        <f t="shared" si="281"/>
        <v>0.91999999999998749</v>
      </c>
      <c r="D1310" s="16">
        <v>1.2109000000000001</v>
      </c>
      <c r="G1310" s="23"/>
      <c r="H1310" s="23"/>
      <c r="I1310" s="24"/>
      <c r="J1310" s="24"/>
      <c r="K1310" s="24"/>
      <c r="L1310" s="27"/>
      <c r="M1310" s="18"/>
      <c r="N1310" s="21"/>
    </row>
    <row r="1311" spans="1:14" ht="15">
      <c r="A1311" s="14">
        <v>230760</v>
      </c>
      <c r="B1311" s="12">
        <f t="shared" si="280"/>
        <v>-230.76</v>
      </c>
      <c r="C1311" s="12">
        <f t="shared" si="281"/>
        <v>0.92000000000001592</v>
      </c>
      <c r="D1311" s="16">
        <v>1.2135</v>
      </c>
      <c r="G1311" s="23"/>
      <c r="H1311" s="23"/>
      <c r="I1311" s="24"/>
      <c r="J1311" s="24"/>
      <c r="K1311" s="24"/>
      <c r="L1311" s="27"/>
      <c r="M1311" s="18"/>
      <c r="N1311" s="21"/>
    </row>
    <row r="1312" spans="1:14" ht="15">
      <c r="A1312" s="14">
        <v>229830</v>
      </c>
      <c r="B1312" s="12">
        <f t="shared" si="280"/>
        <v>-229.83</v>
      </c>
      <c r="C1312" s="12">
        <f t="shared" si="281"/>
        <v>0.9299999999999784</v>
      </c>
      <c r="D1312" s="16">
        <v>0.99163999999999997</v>
      </c>
      <c r="G1312" s="23"/>
      <c r="H1312" s="23"/>
      <c r="I1312" s="24"/>
      <c r="J1312" s="24"/>
      <c r="K1312" s="24"/>
      <c r="L1312" s="27"/>
      <c r="M1312" s="18"/>
      <c r="N1312" s="21"/>
    </row>
    <row r="1313" spans="1:14" ht="15">
      <c r="A1313" s="14">
        <v>228910</v>
      </c>
      <c r="B1313" s="12">
        <f t="shared" si="280"/>
        <v>-228.91</v>
      </c>
      <c r="C1313" s="12">
        <f t="shared" si="281"/>
        <v>0.92000000000001592</v>
      </c>
      <c r="D1313" s="16">
        <v>0.98580000000000001</v>
      </c>
      <c r="G1313" s="23"/>
      <c r="H1313" s="23"/>
      <c r="I1313" s="24"/>
      <c r="J1313" s="24"/>
      <c r="K1313" s="24"/>
      <c r="L1313" s="27"/>
      <c r="M1313" s="18"/>
      <c r="N1313" s="21"/>
    </row>
    <row r="1314" spans="1:14" ht="15">
      <c r="A1314" s="14">
        <v>227990</v>
      </c>
      <c r="B1314" s="12">
        <f t="shared" si="280"/>
        <v>-227.99</v>
      </c>
      <c r="C1314" s="12">
        <f t="shared" si="281"/>
        <v>0.91999999999998749</v>
      </c>
      <c r="D1314" s="16">
        <v>1.1946000000000001</v>
      </c>
      <c r="G1314" s="23"/>
      <c r="H1314" s="23"/>
      <c r="I1314" s="24"/>
      <c r="J1314" s="24"/>
      <c r="K1314" s="24"/>
      <c r="L1314" s="27"/>
      <c r="M1314" s="18"/>
      <c r="N1314" s="21"/>
    </row>
    <row r="1315" spans="1:14" ht="15">
      <c r="A1315" s="14">
        <v>227020</v>
      </c>
      <c r="B1315" s="12">
        <f t="shared" si="280"/>
        <v>-227.02</v>
      </c>
      <c r="C1315" s="12">
        <f t="shared" si="281"/>
        <v>0.96999999999999886</v>
      </c>
      <c r="D1315" s="16">
        <v>1.0633999999999999</v>
      </c>
      <c r="G1315" s="23"/>
      <c r="H1315" s="23"/>
      <c r="I1315" s="24"/>
      <c r="J1315" s="24"/>
      <c r="K1315" s="24"/>
      <c r="L1315" s="27"/>
      <c r="M1315" s="18"/>
      <c r="N1315" s="21"/>
    </row>
    <row r="1316" spans="1:14" ht="15">
      <c r="A1316" s="14">
        <v>225940</v>
      </c>
      <c r="B1316" s="12">
        <f t="shared" si="280"/>
        <v>-225.94</v>
      </c>
      <c r="C1316" s="12">
        <f t="shared" si="281"/>
        <v>1.0800000000000125</v>
      </c>
      <c r="D1316" s="16">
        <v>0.92315000000000003</v>
      </c>
      <c r="G1316" s="23"/>
      <c r="H1316" s="23"/>
      <c r="I1316" s="24"/>
      <c r="J1316" s="24"/>
      <c r="K1316" s="24"/>
      <c r="L1316" s="27"/>
      <c r="M1316" s="18"/>
      <c r="N1316" s="21"/>
    </row>
    <row r="1317" spans="1:14" ht="15">
      <c r="A1317" s="14">
        <v>224860</v>
      </c>
      <c r="B1317" s="12">
        <f t="shared" si="280"/>
        <v>-224.86</v>
      </c>
      <c r="C1317" s="12">
        <f t="shared" si="281"/>
        <v>1.0799999999999841</v>
      </c>
      <c r="D1317" s="16">
        <v>1.1624000000000001</v>
      </c>
      <c r="G1317" s="23"/>
      <c r="H1317" s="23"/>
      <c r="I1317" s="24"/>
      <c r="J1317" s="24"/>
      <c r="K1317" s="24"/>
      <c r="L1317" s="27"/>
      <c r="M1317" s="18"/>
      <c r="N1317" s="21"/>
    </row>
    <row r="1318" spans="1:14" ht="15">
      <c r="A1318" s="14">
        <v>223770</v>
      </c>
      <c r="B1318" s="12">
        <f t="shared" si="280"/>
        <v>-223.77</v>
      </c>
      <c r="C1318" s="12">
        <f t="shared" si="281"/>
        <v>1.0900000000000034</v>
      </c>
      <c r="D1318" s="16">
        <v>0.86570000000000003</v>
      </c>
      <c r="G1318" s="23"/>
      <c r="H1318" s="23"/>
      <c r="I1318" s="24"/>
      <c r="J1318" s="24"/>
      <c r="K1318" s="24"/>
      <c r="L1318" s="27"/>
      <c r="M1318" s="18"/>
      <c r="N1318" s="21"/>
    </row>
    <row r="1319" spans="1:14" ht="15">
      <c r="A1319" s="14">
        <v>222690</v>
      </c>
      <c r="B1319" s="12">
        <f t="shared" si="280"/>
        <v>-222.69</v>
      </c>
      <c r="C1319" s="12">
        <f t="shared" si="281"/>
        <v>1.0800000000000125</v>
      </c>
      <c r="D1319" s="16">
        <v>1.0712999999999999</v>
      </c>
      <c r="G1319" s="23"/>
      <c r="H1319" s="23"/>
      <c r="I1319" s="24"/>
      <c r="J1319" s="24"/>
      <c r="K1319" s="24"/>
      <c r="L1319" s="27"/>
      <c r="M1319" s="18"/>
      <c r="N1319" s="21"/>
    </row>
    <row r="1320" spans="1:14" ht="15">
      <c r="A1320" s="14">
        <v>221740</v>
      </c>
      <c r="B1320" s="12">
        <f t="shared" si="280"/>
        <v>-221.74</v>
      </c>
      <c r="C1320" s="12">
        <f t="shared" si="281"/>
        <v>0.94999999999998863</v>
      </c>
      <c r="D1320" s="16">
        <v>1.1556999999999999</v>
      </c>
      <c r="G1320" s="23"/>
      <c r="H1320" s="23"/>
      <c r="I1320" s="24"/>
      <c r="J1320" s="24"/>
      <c r="K1320" s="24"/>
      <c r="L1320" s="27"/>
      <c r="M1320" s="18"/>
      <c r="N1320" s="21"/>
    </row>
    <row r="1321" spans="1:14" ht="15">
      <c r="A1321" s="14">
        <v>220520</v>
      </c>
      <c r="B1321" s="12">
        <f t="shared" si="280"/>
        <v>-220.52</v>
      </c>
      <c r="C1321" s="12">
        <f t="shared" si="281"/>
        <v>1.2199999999999989</v>
      </c>
      <c r="D1321" s="16">
        <v>1.4204000000000001</v>
      </c>
      <c r="G1321" s="23"/>
      <c r="H1321" s="23"/>
      <c r="I1321" s="24"/>
      <c r="J1321" s="24"/>
      <c r="K1321" s="24"/>
      <c r="L1321" s="27"/>
      <c r="M1321" s="18"/>
      <c r="N1321" s="21"/>
    </row>
    <row r="1322" spans="1:14" ht="15">
      <c r="A1322" s="14">
        <v>219340</v>
      </c>
      <c r="B1322" s="12">
        <f t="shared" si="280"/>
        <v>-219.34</v>
      </c>
      <c r="C1322" s="12">
        <f t="shared" si="281"/>
        <v>1.1800000000000068</v>
      </c>
      <c r="D1322" s="16">
        <v>1.2205999999999999</v>
      </c>
      <c r="G1322" s="23"/>
      <c r="H1322" s="23"/>
      <c r="I1322" s="24"/>
      <c r="J1322" s="24"/>
      <c r="K1322" s="24"/>
      <c r="L1322" s="27"/>
      <c r="M1322" s="18"/>
      <c r="N1322" s="21"/>
    </row>
    <row r="1323" spans="1:14" ht="15">
      <c r="A1323" s="14">
        <v>218110</v>
      </c>
      <c r="B1323" s="12">
        <f t="shared" si="280"/>
        <v>-218.11</v>
      </c>
      <c r="C1323" s="12">
        <f t="shared" si="281"/>
        <v>1.2299999999999898</v>
      </c>
      <c r="D1323" s="16">
        <v>1.206</v>
      </c>
      <c r="G1323" s="23"/>
      <c r="H1323" s="23"/>
      <c r="I1323" s="24"/>
      <c r="J1323" s="24"/>
      <c r="K1323" s="24"/>
      <c r="L1323" s="27"/>
      <c r="M1323" s="18"/>
      <c r="N1323" s="21"/>
    </row>
    <row r="1324" spans="1:14" ht="15">
      <c r="A1324" s="14">
        <v>216890</v>
      </c>
      <c r="B1324" s="12">
        <f t="shared" si="280"/>
        <v>-216.89</v>
      </c>
      <c r="C1324" s="12">
        <f t="shared" si="281"/>
        <v>1.2200000000000273</v>
      </c>
      <c r="D1324" s="16">
        <v>0.84950999999999999</v>
      </c>
      <c r="G1324" s="23"/>
      <c r="H1324" s="23"/>
      <c r="I1324" s="24"/>
      <c r="J1324" s="24"/>
      <c r="K1324" s="24"/>
      <c r="L1324" s="27"/>
      <c r="M1324" s="18"/>
      <c r="N1324" s="21"/>
    </row>
    <row r="1325" spans="1:14" ht="15">
      <c r="A1325" s="14">
        <v>215660</v>
      </c>
      <c r="B1325" s="12">
        <f t="shared" si="280"/>
        <v>-215.66</v>
      </c>
      <c r="C1325" s="12">
        <f t="shared" si="281"/>
        <v>1.2299999999999898</v>
      </c>
      <c r="D1325" s="16">
        <v>0.86607999999999996</v>
      </c>
      <c r="G1325" s="23"/>
      <c r="H1325" s="23"/>
      <c r="I1325" s="24"/>
      <c r="J1325" s="24"/>
      <c r="K1325" s="24"/>
      <c r="L1325" s="27"/>
      <c r="M1325" s="18"/>
      <c r="N1325" s="21"/>
    </row>
    <row r="1326" spans="1:14" ht="15">
      <c r="A1326" s="14">
        <v>214480</v>
      </c>
      <c r="B1326" s="12">
        <f t="shared" si="280"/>
        <v>-214.48</v>
      </c>
      <c r="C1326" s="12">
        <f t="shared" si="281"/>
        <v>1.1800000000000068</v>
      </c>
      <c r="D1326" s="16">
        <v>0.87733000000000005</v>
      </c>
      <c r="G1326" s="23"/>
      <c r="H1326" s="23"/>
      <c r="I1326" s="24"/>
      <c r="J1326" s="24"/>
      <c r="K1326" s="24"/>
      <c r="L1326" s="27"/>
      <c r="M1326" s="18"/>
      <c r="N1326" s="21"/>
    </row>
    <row r="1327" spans="1:14" ht="15">
      <c r="A1327" s="14">
        <v>213260</v>
      </c>
      <c r="B1327" s="12">
        <f t="shared" si="280"/>
        <v>-213.26</v>
      </c>
      <c r="C1327" s="12">
        <f t="shared" si="281"/>
        <v>1.2199999999999989</v>
      </c>
      <c r="D1327" s="16">
        <v>0.72511000000000003</v>
      </c>
      <c r="G1327" s="23"/>
      <c r="H1327" s="23"/>
      <c r="I1327" s="24"/>
      <c r="J1327" s="24"/>
      <c r="K1327" s="24"/>
      <c r="L1327" s="27"/>
      <c r="M1327" s="18"/>
      <c r="N1327" s="21"/>
    </row>
    <row r="1328" spans="1:14" ht="15">
      <c r="A1328" s="14">
        <v>212320</v>
      </c>
      <c r="B1328" s="12">
        <f t="shared" si="280"/>
        <v>-212.32</v>
      </c>
      <c r="C1328" s="12">
        <f t="shared" si="281"/>
        <v>0.93999999999999773</v>
      </c>
      <c r="D1328" s="16">
        <v>0.63644000000000001</v>
      </c>
      <c r="G1328" s="23"/>
      <c r="H1328" s="23"/>
      <c r="I1328" s="24"/>
      <c r="J1328" s="24"/>
      <c r="K1328" s="24"/>
      <c r="L1328" s="27"/>
      <c r="M1328" s="18"/>
      <c r="N1328" s="21"/>
    </row>
    <row r="1329" spans="1:14" ht="15">
      <c r="A1329" s="14">
        <v>210850</v>
      </c>
      <c r="B1329" s="12">
        <f t="shared" si="280"/>
        <v>-210.85</v>
      </c>
      <c r="C1329" s="12">
        <f t="shared" si="281"/>
        <v>1.4699999999999989</v>
      </c>
      <c r="D1329" s="16">
        <v>0.55722000000000005</v>
      </c>
      <c r="G1329" s="23"/>
      <c r="H1329" s="23"/>
      <c r="I1329" s="24"/>
      <c r="J1329" s="24"/>
      <c r="K1329" s="24"/>
      <c r="L1329" s="27"/>
      <c r="M1329" s="18"/>
      <c r="N1329" s="21"/>
    </row>
    <row r="1330" spans="1:14" ht="15">
      <c r="A1330" s="14">
        <v>209350</v>
      </c>
      <c r="B1330" s="12">
        <f t="shared" si="280"/>
        <v>-209.35</v>
      </c>
      <c r="C1330" s="12">
        <f t="shared" si="281"/>
        <v>1.5</v>
      </c>
      <c r="D1330" s="16">
        <v>0.67196999999999996</v>
      </c>
      <c r="G1330" s="23"/>
      <c r="H1330" s="23"/>
      <c r="I1330" s="24"/>
      <c r="J1330" s="24"/>
      <c r="K1330" s="24"/>
      <c r="L1330" s="27"/>
      <c r="M1330" s="18"/>
      <c r="N1330" s="21"/>
    </row>
    <row r="1331" spans="1:14" ht="15">
      <c r="A1331" s="14">
        <v>207880</v>
      </c>
      <c r="B1331" s="12">
        <f t="shared" si="280"/>
        <v>-207.88</v>
      </c>
      <c r="C1331" s="12">
        <f t="shared" si="281"/>
        <v>1.4699999999999989</v>
      </c>
      <c r="D1331" s="16">
        <v>0.83923000000000003</v>
      </c>
      <c r="G1331" s="23"/>
      <c r="H1331" s="23"/>
      <c r="I1331" s="24"/>
      <c r="J1331" s="24"/>
      <c r="K1331" s="24"/>
      <c r="L1331" s="27"/>
      <c r="M1331" s="18"/>
      <c r="N1331" s="21"/>
    </row>
    <row r="1332" spans="1:14" ht="15">
      <c r="A1332" s="14">
        <v>206370</v>
      </c>
      <c r="B1332" s="12">
        <f t="shared" si="280"/>
        <v>-206.37</v>
      </c>
      <c r="C1332" s="12">
        <f t="shared" si="281"/>
        <v>1.5099999999999909</v>
      </c>
      <c r="D1332" s="16">
        <v>0.68371999999999999</v>
      </c>
      <c r="G1332" s="23"/>
      <c r="H1332" s="23"/>
      <c r="I1332" s="24"/>
      <c r="J1332" s="24"/>
      <c r="K1332" s="24"/>
      <c r="L1332" s="27"/>
      <c r="M1332" s="18"/>
      <c r="N1332" s="21"/>
    </row>
    <row r="1333" spans="1:14" ht="15">
      <c r="A1333" s="14">
        <v>204910</v>
      </c>
      <c r="B1333" s="12">
        <f t="shared" si="280"/>
        <v>-204.91</v>
      </c>
      <c r="C1333" s="12">
        <f t="shared" si="281"/>
        <v>1.460000000000008</v>
      </c>
      <c r="D1333" s="16">
        <v>0.79671999999999998</v>
      </c>
      <c r="G1333" s="23"/>
      <c r="H1333" s="23"/>
      <c r="I1333" s="24"/>
      <c r="J1333" s="24"/>
      <c r="K1333" s="24"/>
      <c r="L1333" s="27"/>
      <c r="M1333" s="18"/>
      <c r="N1333" s="21"/>
    </row>
    <row r="1334" spans="1:14" ht="15">
      <c r="A1334" s="14">
        <v>203400</v>
      </c>
      <c r="B1334" s="12">
        <f t="shared" si="280"/>
        <v>-203.4</v>
      </c>
      <c r="C1334" s="12">
        <f t="shared" si="281"/>
        <v>1.5099999999999909</v>
      </c>
      <c r="D1334" s="16">
        <v>1.2231000000000001</v>
      </c>
      <c r="G1334" s="23"/>
      <c r="H1334" s="23"/>
      <c r="I1334" s="24"/>
      <c r="J1334" s="24"/>
      <c r="K1334" s="24"/>
      <c r="L1334" s="27"/>
      <c r="M1334" s="18"/>
      <c r="N1334" s="21"/>
    </row>
    <row r="1335" spans="1:14" ht="15">
      <c r="A1335" s="14">
        <v>201940</v>
      </c>
      <c r="B1335" s="12">
        <f t="shared" si="280"/>
        <v>-201.94</v>
      </c>
      <c r="C1335" s="12">
        <f t="shared" si="281"/>
        <v>1.460000000000008</v>
      </c>
      <c r="D1335" s="16">
        <v>0.86846000000000001</v>
      </c>
      <c r="G1335" s="23"/>
      <c r="H1335" s="23"/>
      <c r="I1335" s="24"/>
      <c r="J1335" s="24"/>
      <c r="K1335" s="24"/>
      <c r="L1335" s="27"/>
      <c r="M1335" s="18"/>
      <c r="N1335" s="21"/>
    </row>
    <row r="1336" spans="1:14" ht="15">
      <c r="A1336" s="14">
        <v>200480</v>
      </c>
      <c r="B1336" s="12">
        <f t="shared" si="280"/>
        <v>-200.48</v>
      </c>
      <c r="C1336" s="12">
        <f t="shared" si="281"/>
        <v>1.460000000000008</v>
      </c>
      <c r="D1336" s="16">
        <v>0.94745000000000001</v>
      </c>
      <c r="G1336" s="23"/>
      <c r="H1336" s="23"/>
      <c r="I1336" s="24"/>
      <c r="J1336" s="24"/>
      <c r="K1336" s="24"/>
      <c r="L1336" s="27"/>
      <c r="M1336" s="18"/>
      <c r="N1336" s="21"/>
    </row>
    <row r="1337" spans="1:14" ht="15">
      <c r="A1337" s="14">
        <v>198970</v>
      </c>
      <c r="B1337" s="12">
        <f t="shared" si="280"/>
        <v>-198.97</v>
      </c>
      <c r="C1337" s="12">
        <f t="shared" si="281"/>
        <v>1.5099999999999909</v>
      </c>
      <c r="D1337" s="16">
        <v>0.68910000000000005</v>
      </c>
      <c r="G1337" s="23"/>
      <c r="H1337" s="23"/>
      <c r="I1337" s="24"/>
      <c r="J1337" s="24"/>
      <c r="K1337" s="24"/>
      <c r="L1337" s="27"/>
      <c r="M1337" s="18"/>
      <c r="N1337" s="21"/>
    </row>
    <row r="1338" spans="1:14" ht="15">
      <c r="A1338" s="14">
        <v>197510</v>
      </c>
      <c r="B1338" s="12">
        <f t="shared" si="280"/>
        <v>-197.51</v>
      </c>
      <c r="C1338" s="12">
        <f t="shared" si="281"/>
        <v>1.460000000000008</v>
      </c>
      <c r="D1338" s="16">
        <v>1.2254</v>
      </c>
      <c r="G1338" s="23"/>
      <c r="H1338" s="23"/>
      <c r="I1338" s="24"/>
      <c r="J1338" s="24"/>
      <c r="K1338" s="24"/>
      <c r="L1338" s="27"/>
      <c r="M1338" s="18"/>
      <c r="N1338" s="21"/>
    </row>
    <row r="1339" spans="1:14" ht="15">
      <c r="A1339" s="14">
        <v>196000</v>
      </c>
      <c r="B1339" s="12">
        <f t="shared" si="280"/>
        <v>-196</v>
      </c>
      <c r="C1339" s="12">
        <f t="shared" si="281"/>
        <v>1.5099999999999909</v>
      </c>
      <c r="D1339" s="16">
        <v>0.91984999999999995</v>
      </c>
      <c r="G1339" s="23"/>
      <c r="H1339" s="23"/>
      <c r="I1339" s="24"/>
      <c r="J1339" s="24"/>
      <c r="K1339" s="24"/>
      <c r="L1339" s="27"/>
      <c r="M1339" s="18"/>
      <c r="N1339" s="21"/>
    </row>
    <row r="1340" spans="1:14" ht="15">
      <c r="A1340" s="14">
        <v>194540</v>
      </c>
      <c r="B1340" s="12">
        <f t="shared" si="280"/>
        <v>-194.54</v>
      </c>
      <c r="C1340" s="12">
        <f t="shared" si="281"/>
        <v>1.460000000000008</v>
      </c>
      <c r="D1340" s="16">
        <v>0.81179999999999997</v>
      </c>
      <c r="G1340" s="23"/>
      <c r="H1340" s="23"/>
      <c r="I1340" s="24"/>
      <c r="J1340" s="24"/>
      <c r="K1340" s="24"/>
      <c r="L1340" s="27"/>
      <c r="M1340" s="18"/>
      <c r="N1340" s="21"/>
    </row>
    <row r="1341" spans="1:14" ht="15">
      <c r="A1341" s="14">
        <v>193030</v>
      </c>
      <c r="B1341" s="12">
        <f t="shared" si="280"/>
        <v>-193.03</v>
      </c>
      <c r="C1341" s="12">
        <f t="shared" si="281"/>
        <v>1.5099999999999909</v>
      </c>
      <c r="D1341" s="16">
        <v>0.77012999999999998</v>
      </c>
      <c r="G1341" s="23"/>
      <c r="H1341" s="23"/>
      <c r="I1341" s="24"/>
      <c r="J1341" s="24"/>
      <c r="K1341" s="24"/>
      <c r="L1341" s="27"/>
      <c r="M1341" s="18"/>
      <c r="N1341" s="21"/>
    </row>
    <row r="1342" spans="1:14" ht="15">
      <c r="A1342" s="14">
        <v>191570</v>
      </c>
      <c r="B1342" s="12">
        <f t="shared" si="280"/>
        <v>-191.57</v>
      </c>
      <c r="C1342" s="12">
        <f t="shared" si="281"/>
        <v>1.460000000000008</v>
      </c>
      <c r="D1342" s="16">
        <v>0.74514999999999998</v>
      </c>
      <c r="G1342" s="23"/>
      <c r="H1342" s="23"/>
      <c r="I1342" s="24"/>
      <c r="J1342" s="24"/>
      <c r="K1342" s="24"/>
      <c r="L1342" s="27"/>
      <c r="M1342" s="18"/>
      <c r="N1342" s="21"/>
    </row>
    <row r="1343" spans="1:14" ht="15">
      <c r="A1343" s="14">
        <v>190160</v>
      </c>
      <c r="B1343" s="12">
        <f t="shared" si="280"/>
        <v>-190.16</v>
      </c>
      <c r="C1343" s="12">
        <f t="shared" si="281"/>
        <v>1.4099999999999966</v>
      </c>
      <c r="D1343" s="16">
        <v>0.73721000000000003</v>
      </c>
      <c r="G1343" s="23"/>
      <c r="H1343" s="23"/>
      <c r="I1343" s="24"/>
      <c r="J1343" s="24"/>
      <c r="K1343" s="24"/>
      <c r="L1343" s="27"/>
      <c r="M1343" s="18"/>
      <c r="N1343" s="21"/>
    </row>
    <row r="1344" spans="1:14" ht="15">
      <c r="A1344" s="14">
        <v>189030</v>
      </c>
      <c r="B1344" s="12">
        <f t="shared" si="280"/>
        <v>-189.03</v>
      </c>
      <c r="C1344" s="12">
        <f t="shared" si="281"/>
        <v>1.1299999999999955</v>
      </c>
      <c r="D1344" s="16">
        <v>0.75444</v>
      </c>
      <c r="G1344" s="23"/>
      <c r="H1344" s="23"/>
      <c r="I1344" s="24"/>
      <c r="J1344" s="24"/>
      <c r="K1344" s="24"/>
      <c r="L1344" s="27"/>
      <c r="M1344" s="18"/>
      <c r="N1344" s="21"/>
    </row>
    <row r="1345" spans="1:14" ht="15">
      <c r="A1345" s="14">
        <v>187940</v>
      </c>
      <c r="B1345" s="12">
        <f t="shared" si="280"/>
        <v>-187.94</v>
      </c>
      <c r="C1345" s="12">
        <f t="shared" si="281"/>
        <v>1.0900000000000034</v>
      </c>
      <c r="D1345" s="16">
        <v>0.48281000000000002</v>
      </c>
      <c r="G1345" s="23"/>
      <c r="H1345" s="23"/>
      <c r="I1345" s="24"/>
      <c r="J1345" s="24"/>
      <c r="K1345" s="24"/>
      <c r="L1345" s="27"/>
      <c r="M1345" s="18"/>
      <c r="N1345" s="21"/>
    </row>
    <row r="1346" spans="1:14" ht="15">
      <c r="A1346" s="14">
        <v>186810</v>
      </c>
      <c r="B1346" s="12">
        <f t="shared" si="280"/>
        <v>-186.81</v>
      </c>
      <c r="C1346" s="12">
        <f t="shared" si="281"/>
        <v>1.1299999999999955</v>
      </c>
      <c r="D1346" s="16">
        <v>0.3039</v>
      </c>
      <c r="G1346" s="23"/>
      <c r="H1346" s="23"/>
      <c r="I1346" s="24"/>
      <c r="J1346" s="24"/>
      <c r="K1346" s="24"/>
      <c r="L1346" s="27"/>
      <c r="M1346" s="18"/>
      <c r="N1346" s="21"/>
    </row>
    <row r="1347" spans="1:14" ht="15">
      <c r="A1347" s="14">
        <v>185730</v>
      </c>
      <c r="B1347" s="12">
        <f t="shared" ref="B1347:B1410" si="282">-A1347/1000</f>
        <v>-185.73</v>
      </c>
      <c r="C1347" s="12">
        <f t="shared" si="281"/>
        <v>1.0800000000000125</v>
      </c>
      <c r="D1347" s="16">
        <v>0.24961</v>
      </c>
      <c r="G1347" s="23"/>
      <c r="H1347" s="23"/>
      <c r="I1347" s="24"/>
      <c r="J1347" s="24"/>
      <c r="K1347" s="24"/>
      <c r="L1347" s="27"/>
      <c r="M1347" s="18"/>
      <c r="N1347" s="21"/>
    </row>
    <row r="1348" spans="1:14" ht="15">
      <c r="A1348" s="14">
        <v>184590</v>
      </c>
      <c r="B1348" s="12">
        <f t="shared" si="282"/>
        <v>-184.59</v>
      </c>
      <c r="C1348" s="12">
        <f t="shared" ref="C1348:C1411" si="283">B1348-B1347</f>
        <v>1.1399999999999864</v>
      </c>
      <c r="D1348" s="16">
        <v>0.25888</v>
      </c>
      <c r="G1348" s="23"/>
      <c r="H1348" s="23"/>
      <c r="I1348" s="24"/>
      <c r="J1348" s="24"/>
      <c r="K1348" s="24"/>
      <c r="L1348" s="27"/>
      <c r="M1348" s="18"/>
      <c r="N1348" s="21"/>
    </row>
    <row r="1349" spans="1:14" ht="15">
      <c r="A1349" s="14">
        <v>183510</v>
      </c>
      <c r="B1349" s="12">
        <f t="shared" si="282"/>
        <v>-183.51</v>
      </c>
      <c r="C1349" s="12">
        <f t="shared" si="283"/>
        <v>1.0800000000000125</v>
      </c>
      <c r="D1349" s="16">
        <v>0.35256999999999999</v>
      </c>
      <c r="G1349" s="23"/>
      <c r="H1349" s="23"/>
      <c r="I1349" s="24"/>
      <c r="J1349" s="24"/>
      <c r="K1349" s="24"/>
      <c r="L1349" s="27"/>
      <c r="M1349" s="18"/>
      <c r="N1349" s="21"/>
    </row>
    <row r="1350" spans="1:14" ht="15">
      <c r="A1350" s="14">
        <v>182380</v>
      </c>
      <c r="B1350" s="12">
        <f t="shared" si="282"/>
        <v>-182.38</v>
      </c>
      <c r="C1350" s="12">
        <f t="shared" si="283"/>
        <v>1.1299999999999955</v>
      </c>
      <c r="D1350" s="16">
        <v>0.26479999999999998</v>
      </c>
      <c r="G1350" s="23"/>
      <c r="H1350" s="23"/>
      <c r="I1350" s="24"/>
      <c r="J1350" s="24"/>
      <c r="K1350" s="24"/>
      <c r="L1350" s="27"/>
      <c r="M1350" s="18"/>
      <c r="N1350" s="21"/>
    </row>
    <row r="1351" spans="1:14" ht="15">
      <c r="A1351" s="14">
        <v>181250</v>
      </c>
      <c r="B1351" s="12">
        <f t="shared" si="282"/>
        <v>-181.25</v>
      </c>
      <c r="C1351" s="12">
        <f t="shared" si="283"/>
        <v>1.1299999999999955</v>
      </c>
      <c r="D1351" s="16">
        <v>0.21979000000000001</v>
      </c>
      <c r="G1351" s="23"/>
      <c r="H1351" s="23"/>
      <c r="I1351" s="24"/>
      <c r="J1351" s="24"/>
      <c r="K1351" s="24"/>
      <c r="L1351" s="27"/>
      <c r="M1351" s="18"/>
      <c r="N1351" s="21"/>
    </row>
    <row r="1352" spans="1:14" ht="15">
      <c r="A1352" s="14">
        <v>180160</v>
      </c>
      <c r="B1352" s="12">
        <f t="shared" si="282"/>
        <v>-180.16</v>
      </c>
      <c r="C1352" s="12">
        <f t="shared" si="283"/>
        <v>1.0900000000000034</v>
      </c>
      <c r="D1352" s="16">
        <v>0.13972999999999999</v>
      </c>
      <c r="G1352" s="23"/>
      <c r="H1352" s="23"/>
      <c r="I1352" s="24"/>
      <c r="J1352" s="24"/>
      <c r="K1352" s="24"/>
      <c r="L1352" s="27"/>
      <c r="M1352" s="18"/>
      <c r="N1352" s="21"/>
    </row>
    <row r="1353" spans="1:14" ht="15">
      <c r="A1353" s="14">
        <v>179030</v>
      </c>
      <c r="B1353" s="12">
        <f t="shared" si="282"/>
        <v>-179.03</v>
      </c>
      <c r="C1353" s="12">
        <f t="shared" si="283"/>
        <v>1.1299999999999955</v>
      </c>
      <c r="D1353" s="16">
        <v>0.15337000000000001</v>
      </c>
      <c r="G1353" s="23"/>
      <c r="H1353" s="23"/>
      <c r="I1353" s="24"/>
      <c r="J1353" s="24"/>
      <c r="K1353" s="24"/>
      <c r="L1353" s="27"/>
      <c r="M1353" s="18"/>
      <c r="N1353" s="21"/>
    </row>
    <row r="1354" spans="1:14" ht="15">
      <c r="A1354" s="14">
        <v>177950</v>
      </c>
      <c r="B1354" s="12">
        <f t="shared" si="282"/>
        <v>-177.95</v>
      </c>
      <c r="C1354" s="12">
        <f t="shared" si="283"/>
        <v>1.0800000000000125</v>
      </c>
      <c r="D1354" s="16">
        <v>0.16961999999999999</v>
      </c>
      <c r="G1354" s="23"/>
      <c r="H1354" s="23"/>
      <c r="I1354" s="24"/>
      <c r="J1354" s="24"/>
      <c r="K1354" s="24"/>
      <c r="L1354" s="27"/>
      <c r="M1354" s="18"/>
      <c r="N1354" s="21"/>
    </row>
    <row r="1355" spans="1:14" ht="15">
      <c r="A1355" s="14">
        <v>176820</v>
      </c>
      <c r="B1355" s="12">
        <f t="shared" si="282"/>
        <v>-176.82</v>
      </c>
      <c r="C1355" s="12">
        <f t="shared" si="283"/>
        <v>1.1299999999999955</v>
      </c>
      <c r="D1355" s="16">
        <v>0.17871000000000001</v>
      </c>
      <c r="G1355" s="23"/>
      <c r="H1355" s="23"/>
      <c r="I1355" s="24"/>
      <c r="J1355" s="24"/>
      <c r="K1355" s="24"/>
      <c r="L1355" s="27"/>
      <c r="M1355" s="18"/>
      <c r="N1355" s="21"/>
    </row>
    <row r="1356" spans="1:14" ht="15">
      <c r="A1356" s="14">
        <v>175730</v>
      </c>
      <c r="B1356" s="12">
        <f t="shared" si="282"/>
        <v>-175.73</v>
      </c>
      <c r="C1356" s="12">
        <f t="shared" si="283"/>
        <v>1.0900000000000034</v>
      </c>
      <c r="D1356" s="16">
        <v>0.21593999999999999</v>
      </c>
      <c r="G1356" s="23"/>
      <c r="H1356" s="23"/>
      <c r="I1356" s="24"/>
      <c r="J1356" s="24"/>
      <c r="K1356" s="24"/>
      <c r="L1356" s="27"/>
      <c r="M1356" s="18"/>
      <c r="N1356" s="21"/>
    </row>
    <row r="1357" spans="1:14" ht="15">
      <c r="A1357" s="14">
        <v>175390</v>
      </c>
      <c r="B1357" s="12">
        <f t="shared" si="282"/>
        <v>-175.39</v>
      </c>
      <c r="C1357" s="12">
        <f t="shared" si="283"/>
        <v>0.34000000000000341</v>
      </c>
      <c r="D1357" s="16">
        <v>0.18171000000000001</v>
      </c>
      <c r="G1357" s="23"/>
      <c r="H1357" s="23"/>
      <c r="I1357" s="24"/>
      <c r="J1357" s="24"/>
      <c r="K1357" s="24"/>
      <c r="L1357" s="27"/>
      <c r="M1357" s="18"/>
      <c r="N1357" s="21"/>
    </row>
    <row r="1358" spans="1:14" ht="15">
      <c r="A1358" s="14">
        <v>175050</v>
      </c>
      <c r="B1358" s="12">
        <f t="shared" si="282"/>
        <v>-175.05</v>
      </c>
      <c r="C1358" s="12">
        <f t="shared" si="283"/>
        <v>0.33999999999997499</v>
      </c>
      <c r="D1358" s="16">
        <v>0.48948000000000003</v>
      </c>
      <c r="G1358" s="23"/>
      <c r="H1358" s="23"/>
      <c r="I1358" s="24"/>
      <c r="J1358" s="24"/>
      <c r="K1358" s="24"/>
      <c r="L1358" s="27"/>
      <c r="M1358" s="18"/>
      <c r="N1358" s="21"/>
    </row>
    <row r="1359" spans="1:14" ht="15">
      <c r="A1359" s="14">
        <v>174720</v>
      </c>
      <c r="B1359" s="12">
        <f t="shared" si="282"/>
        <v>-174.72</v>
      </c>
      <c r="C1359" s="12">
        <f t="shared" si="283"/>
        <v>0.33000000000001251</v>
      </c>
      <c r="D1359" s="16">
        <v>0.44102000000000002</v>
      </c>
      <c r="G1359" s="23"/>
      <c r="H1359" s="23"/>
      <c r="I1359" s="24"/>
      <c r="J1359" s="24"/>
      <c r="K1359" s="24"/>
      <c r="L1359" s="27"/>
      <c r="M1359" s="18"/>
      <c r="N1359" s="21"/>
    </row>
    <row r="1360" spans="1:14" ht="15">
      <c r="A1360" s="14">
        <v>174380</v>
      </c>
      <c r="B1360" s="12">
        <f t="shared" si="282"/>
        <v>-174.38</v>
      </c>
      <c r="C1360" s="12">
        <f t="shared" si="283"/>
        <v>0.34000000000000341</v>
      </c>
      <c r="D1360" s="16">
        <v>0.47738000000000003</v>
      </c>
      <c r="G1360" s="23"/>
      <c r="H1360" s="23"/>
      <c r="I1360" s="24"/>
      <c r="J1360" s="24"/>
      <c r="K1360" s="24"/>
      <c r="L1360" s="27"/>
      <c r="M1360" s="18"/>
      <c r="N1360" s="21"/>
    </row>
    <row r="1361" spans="1:14" ht="15">
      <c r="A1361" s="14">
        <v>174060</v>
      </c>
      <c r="B1361" s="12">
        <f t="shared" si="282"/>
        <v>-174.06</v>
      </c>
      <c r="C1361" s="12">
        <f t="shared" si="283"/>
        <v>0.31999999999999318</v>
      </c>
      <c r="D1361" s="16">
        <v>0.52854000000000001</v>
      </c>
      <c r="G1361" s="23"/>
      <c r="H1361" s="23"/>
      <c r="I1361" s="24"/>
      <c r="J1361" s="24"/>
      <c r="K1361" s="24"/>
      <c r="L1361" s="27"/>
      <c r="M1361" s="18"/>
      <c r="N1361" s="21"/>
    </row>
    <row r="1362" spans="1:14" ht="15">
      <c r="A1362" s="14">
        <v>173720</v>
      </c>
      <c r="B1362" s="12">
        <f t="shared" si="282"/>
        <v>-173.72</v>
      </c>
      <c r="C1362" s="12">
        <f t="shared" si="283"/>
        <v>0.34000000000000341</v>
      </c>
      <c r="D1362" s="16">
        <v>0.62685999999999997</v>
      </c>
      <c r="G1362" s="23"/>
      <c r="H1362" s="23"/>
      <c r="I1362" s="24"/>
      <c r="J1362" s="24"/>
      <c r="K1362" s="24"/>
      <c r="L1362" s="27"/>
      <c r="M1362" s="18"/>
      <c r="N1362" s="21"/>
    </row>
    <row r="1363" spans="1:14" ht="15">
      <c r="A1363" s="14">
        <v>173390</v>
      </c>
      <c r="B1363" s="12">
        <f t="shared" si="282"/>
        <v>-173.39</v>
      </c>
      <c r="C1363" s="12">
        <f t="shared" si="283"/>
        <v>0.33000000000001251</v>
      </c>
      <c r="D1363" s="16">
        <v>0.59406000000000003</v>
      </c>
      <c r="G1363" s="23"/>
      <c r="H1363" s="23"/>
      <c r="I1363" s="24"/>
      <c r="J1363" s="24"/>
      <c r="K1363" s="24"/>
      <c r="L1363" s="27"/>
      <c r="M1363" s="18"/>
      <c r="N1363" s="21"/>
    </row>
    <row r="1364" spans="1:14" ht="15">
      <c r="A1364" s="14">
        <v>173050</v>
      </c>
      <c r="B1364" s="12">
        <f t="shared" si="282"/>
        <v>-173.05</v>
      </c>
      <c r="C1364" s="12">
        <f t="shared" si="283"/>
        <v>0.33999999999997499</v>
      </c>
      <c r="D1364" s="16">
        <v>0.57186999999999999</v>
      </c>
      <c r="G1364" s="23"/>
      <c r="H1364" s="23"/>
      <c r="I1364" s="24"/>
      <c r="J1364" s="24"/>
      <c r="K1364" s="24"/>
      <c r="L1364" s="27"/>
      <c r="M1364" s="18"/>
      <c r="N1364" s="21"/>
    </row>
    <row r="1365" spans="1:14" ht="15">
      <c r="A1365" s="14">
        <v>172710</v>
      </c>
      <c r="B1365" s="12">
        <f t="shared" si="282"/>
        <v>-172.71</v>
      </c>
      <c r="C1365" s="12">
        <f t="shared" si="283"/>
        <v>0.34000000000000341</v>
      </c>
      <c r="D1365" s="16">
        <v>0.56964999999999999</v>
      </c>
      <c r="G1365" s="23"/>
      <c r="H1365" s="23"/>
      <c r="I1365" s="24"/>
      <c r="J1365" s="24"/>
      <c r="K1365" s="24"/>
      <c r="L1365" s="27"/>
      <c r="M1365" s="18"/>
      <c r="N1365" s="21"/>
    </row>
    <row r="1366" spans="1:14" ht="15">
      <c r="A1366" s="14">
        <v>172380</v>
      </c>
      <c r="B1366" s="12">
        <f t="shared" si="282"/>
        <v>-172.38</v>
      </c>
      <c r="C1366" s="12">
        <f t="shared" si="283"/>
        <v>0.33000000000001251</v>
      </c>
      <c r="D1366" s="16">
        <v>0.67035</v>
      </c>
      <c r="G1366" s="23"/>
      <c r="H1366" s="23"/>
      <c r="I1366" s="24"/>
      <c r="J1366" s="24"/>
      <c r="K1366" s="24"/>
      <c r="L1366" s="27"/>
      <c r="M1366" s="18"/>
      <c r="N1366" s="21"/>
    </row>
    <row r="1367" spans="1:14" ht="15">
      <c r="A1367" s="14">
        <v>172040</v>
      </c>
      <c r="B1367" s="12">
        <f t="shared" si="282"/>
        <v>-172.04</v>
      </c>
      <c r="C1367" s="12">
        <f t="shared" si="283"/>
        <v>0.34000000000000341</v>
      </c>
      <c r="D1367" s="16">
        <v>0.85780999999999996</v>
      </c>
      <c r="G1367" s="23"/>
      <c r="H1367" s="23"/>
      <c r="I1367" s="24"/>
      <c r="J1367" s="24"/>
      <c r="K1367" s="24"/>
      <c r="L1367" s="27"/>
      <c r="M1367" s="18"/>
      <c r="N1367" s="21"/>
    </row>
    <row r="1368" spans="1:14" ht="15">
      <c r="A1368" s="14">
        <v>171710</v>
      </c>
      <c r="B1368" s="12">
        <f t="shared" si="282"/>
        <v>-171.71</v>
      </c>
      <c r="C1368" s="12">
        <f t="shared" si="283"/>
        <v>0.32999999999998408</v>
      </c>
      <c r="D1368" s="16">
        <v>0.86943000000000004</v>
      </c>
      <c r="G1368" s="23"/>
      <c r="H1368" s="23"/>
      <c r="I1368" s="24"/>
      <c r="J1368" s="24"/>
      <c r="K1368" s="24"/>
      <c r="L1368" s="27"/>
      <c r="M1368" s="18"/>
      <c r="N1368" s="21"/>
    </row>
    <row r="1369" spans="1:14" ht="15">
      <c r="A1369" s="14">
        <v>171370</v>
      </c>
      <c r="B1369" s="12">
        <f t="shared" si="282"/>
        <v>-171.37</v>
      </c>
      <c r="C1369" s="12">
        <f t="shared" si="283"/>
        <v>0.34000000000000341</v>
      </c>
      <c r="D1369" s="16">
        <v>0.73479000000000005</v>
      </c>
      <c r="G1369" s="23"/>
      <c r="H1369" s="23"/>
      <c r="I1369" s="24"/>
      <c r="J1369" s="24"/>
      <c r="K1369" s="24"/>
      <c r="L1369" s="27"/>
      <c r="M1369" s="18"/>
      <c r="N1369" s="21"/>
    </row>
    <row r="1370" spans="1:14" ht="15">
      <c r="A1370" s="14">
        <v>171050</v>
      </c>
      <c r="B1370" s="12">
        <f t="shared" si="282"/>
        <v>-171.05</v>
      </c>
      <c r="C1370" s="12">
        <f t="shared" si="283"/>
        <v>0.31999999999999318</v>
      </c>
      <c r="D1370" s="16">
        <v>0.81644000000000005</v>
      </c>
      <c r="G1370" s="23"/>
      <c r="H1370" s="23"/>
      <c r="I1370" s="24"/>
      <c r="J1370" s="24"/>
      <c r="K1370" s="24"/>
      <c r="L1370" s="27"/>
      <c r="M1370" s="18"/>
      <c r="N1370" s="21"/>
    </row>
    <row r="1371" spans="1:14" ht="15">
      <c r="A1371" s="14">
        <v>170710</v>
      </c>
      <c r="B1371" s="12">
        <f t="shared" si="282"/>
        <v>-170.71</v>
      </c>
      <c r="C1371" s="12">
        <f t="shared" si="283"/>
        <v>0.34000000000000341</v>
      </c>
      <c r="D1371" s="16">
        <v>0.94171000000000005</v>
      </c>
      <c r="G1371" s="23"/>
      <c r="H1371" s="23"/>
      <c r="I1371" s="24"/>
      <c r="J1371" s="24"/>
      <c r="K1371" s="24"/>
      <c r="L1371" s="27"/>
      <c r="M1371" s="18"/>
      <c r="N1371" s="21"/>
    </row>
    <row r="1372" spans="1:14" ht="15">
      <c r="A1372" s="14">
        <v>170280</v>
      </c>
      <c r="B1372" s="12">
        <f t="shared" si="282"/>
        <v>-170.28</v>
      </c>
      <c r="C1372" s="12">
        <f t="shared" si="283"/>
        <v>0.43000000000000682</v>
      </c>
      <c r="D1372" s="16">
        <v>1.0513999999999999</v>
      </c>
      <c r="G1372" s="23"/>
      <c r="H1372" s="23"/>
      <c r="I1372" s="24"/>
      <c r="J1372" s="24"/>
      <c r="K1372" s="24"/>
      <c r="L1372" s="27"/>
      <c r="M1372" s="18"/>
      <c r="N1372" s="21"/>
    </row>
    <row r="1373" spans="1:14" ht="15">
      <c r="A1373" s="14">
        <v>169950</v>
      </c>
      <c r="B1373" s="12">
        <f t="shared" si="282"/>
        <v>-169.95</v>
      </c>
      <c r="C1373" s="12">
        <f t="shared" si="283"/>
        <v>0.33000000000001251</v>
      </c>
      <c r="D1373" s="16">
        <v>1.0666</v>
      </c>
      <c r="G1373" s="23"/>
      <c r="H1373" s="23"/>
      <c r="I1373" s="24"/>
      <c r="J1373" s="24"/>
      <c r="K1373" s="24"/>
      <c r="L1373" s="27"/>
      <c r="M1373" s="18"/>
      <c r="N1373" s="21"/>
    </row>
    <row r="1374" spans="1:14" ht="15">
      <c r="A1374" s="14">
        <v>169610</v>
      </c>
      <c r="B1374" s="12">
        <f t="shared" si="282"/>
        <v>-169.61</v>
      </c>
      <c r="C1374" s="12">
        <f t="shared" si="283"/>
        <v>0.33999999999997499</v>
      </c>
      <c r="D1374" s="16">
        <v>0.95191000000000003</v>
      </c>
      <c r="G1374" s="23"/>
      <c r="H1374" s="23"/>
      <c r="I1374" s="24"/>
      <c r="J1374" s="24"/>
      <c r="K1374" s="24"/>
      <c r="L1374" s="27"/>
      <c r="M1374" s="18"/>
      <c r="N1374" s="21"/>
    </row>
    <row r="1375" spans="1:14" ht="15">
      <c r="A1375" s="14">
        <v>169290</v>
      </c>
      <c r="B1375" s="12">
        <f t="shared" si="282"/>
        <v>-169.29</v>
      </c>
      <c r="C1375" s="12">
        <f t="shared" si="283"/>
        <v>0.3200000000000216</v>
      </c>
      <c r="D1375" s="16">
        <v>0.95874000000000004</v>
      </c>
      <c r="G1375" s="23"/>
      <c r="H1375" s="23"/>
      <c r="I1375" s="24"/>
      <c r="J1375" s="24"/>
      <c r="K1375" s="24"/>
      <c r="L1375" s="27"/>
      <c r="M1375" s="18"/>
      <c r="N1375" s="21"/>
    </row>
    <row r="1376" spans="1:14" ht="15">
      <c r="A1376" s="14">
        <v>168960</v>
      </c>
      <c r="B1376" s="12">
        <f t="shared" si="282"/>
        <v>-168.96</v>
      </c>
      <c r="C1376" s="12">
        <f t="shared" si="283"/>
        <v>0.32999999999998408</v>
      </c>
      <c r="D1376" s="16">
        <v>0.92376999999999998</v>
      </c>
      <c r="G1376" s="23"/>
      <c r="H1376" s="23"/>
      <c r="I1376" s="24"/>
      <c r="J1376" s="24"/>
      <c r="K1376" s="24"/>
      <c r="L1376" s="27"/>
      <c r="M1376" s="18"/>
      <c r="N1376" s="21"/>
    </row>
    <row r="1377" spans="1:14" ht="15">
      <c r="A1377" s="14">
        <v>168620</v>
      </c>
      <c r="B1377" s="12">
        <f t="shared" si="282"/>
        <v>-168.62</v>
      </c>
      <c r="C1377" s="12">
        <f t="shared" si="283"/>
        <v>0.34000000000000341</v>
      </c>
      <c r="D1377" s="16">
        <v>0.81259000000000003</v>
      </c>
      <c r="G1377" s="23"/>
      <c r="H1377" s="23"/>
      <c r="I1377" s="24"/>
      <c r="J1377" s="24"/>
      <c r="K1377" s="24"/>
      <c r="L1377" s="27"/>
      <c r="M1377" s="18"/>
      <c r="N1377" s="21"/>
    </row>
    <row r="1378" spans="1:14" ht="15">
      <c r="A1378" s="14">
        <v>168290</v>
      </c>
      <c r="B1378" s="12">
        <f t="shared" si="282"/>
        <v>-168.29</v>
      </c>
      <c r="C1378" s="12">
        <f t="shared" si="283"/>
        <v>0.33000000000001251</v>
      </c>
      <c r="D1378" s="16">
        <v>0.99112999999999996</v>
      </c>
      <c r="G1378" s="23"/>
      <c r="H1378" s="23"/>
      <c r="I1378" s="24"/>
      <c r="J1378" s="24"/>
      <c r="K1378" s="24"/>
      <c r="L1378" s="27"/>
      <c r="M1378" s="18"/>
      <c r="N1378" s="21"/>
    </row>
    <row r="1379" spans="1:14" ht="15">
      <c r="A1379" s="14">
        <v>167970</v>
      </c>
      <c r="B1379" s="12">
        <f t="shared" si="282"/>
        <v>-167.97</v>
      </c>
      <c r="C1379" s="12">
        <f t="shared" si="283"/>
        <v>0.31999999999999318</v>
      </c>
      <c r="D1379" s="16">
        <v>1.3003</v>
      </c>
      <c r="G1379" s="23"/>
      <c r="H1379" s="23"/>
      <c r="I1379" s="24"/>
      <c r="J1379" s="24"/>
      <c r="K1379" s="24"/>
      <c r="L1379" s="27"/>
      <c r="M1379" s="18"/>
      <c r="N1379" s="21"/>
    </row>
    <row r="1380" spans="1:14" ht="15">
      <c r="A1380" s="14">
        <v>167630</v>
      </c>
      <c r="B1380" s="12">
        <f t="shared" si="282"/>
        <v>-167.63</v>
      </c>
      <c r="C1380" s="12">
        <f t="shared" si="283"/>
        <v>0.34000000000000341</v>
      </c>
      <c r="D1380" s="16">
        <v>1.3239000000000001</v>
      </c>
      <c r="G1380" s="23"/>
      <c r="H1380" s="23"/>
      <c r="I1380" s="24"/>
      <c r="J1380" s="24"/>
      <c r="K1380" s="24"/>
      <c r="L1380" s="27"/>
      <c r="M1380" s="18"/>
      <c r="N1380" s="21"/>
    </row>
    <row r="1381" spans="1:14" ht="15">
      <c r="A1381" s="14">
        <v>167300</v>
      </c>
      <c r="B1381" s="12">
        <f t="shared" si="282"/>
        <v>-167.3</v>
      </c>
      <c r="C1381" s="12">
        <f t="shared" si="283"/>
        <v>0.32999999999998408</v>
      </c>
      <c r="D1381" s="16">
        <v>0.61262000000000005</v>
      </c>
      <c r="G1381" s="23"/>
      <c r="H1381" s="23"/>
      <c r="I1381" s="24"/>
      <c r="J1381" s="24"/>
      <c r="K1381" s="24"/>
      <c r="L1381" s="27"/>
      <c r="M1381" s="18"/>
      <c r="N1381" s="21"/>
    </row>
    <row r="1382" spans="1:14" ht="15">
      <c r="A1382" s="14">
        <v>166970</v>
      </c>
      <c r="B1382" s="12">
        <f t="shared" si="282"/>
        <v>-166.97</v>
      </c>
      <c r="C1382" s="12">
        <f t="shared" si="283"/>
        <v>0.33000000000001251</v>
      </c>
      <c r="D1382" s="16">
        <v>0.64365000000000006</v>
      </c>
      <c r="G1382" s="23"/>
      <c r="H1382" s="23"/>
      <c r="I1382" s="24"/>
      <c r="J1382" s="24"/>
      <c r="K1382" s="24"/>
      <c r="L1382" s="27"/>
      <c r="M1382" s="18"/>
      <c r="N1382" s="21"/>
    </row>
    <row r="1383" spans="1:14" ht="15">
      <c r="A1383" s="14">
        <v>166630</v>
      </c>
      <c r="B1383" s="12">
        <f t="shared" si="282"/>
        <v>-166.63</v>
      </c>
      <c r="C1383" s="12">
        <f t="shared" si="283"/>
        <v>0.34000000000000341</v>
      </c>
      <c r="D1383" s="16">
        <v>0.94298999999999999</v>
      </c>
      <c r="G1383" s="23"/>
      <c r="H1383" s="23"/>
      <c r="I1383" s="24"/>
      <c r="J1383" s="24"/>
      <c r="K1383" s="24"/>
      <c r="L1383" s="27"/>
      <c r="M1383" s="18"/>
      <c r="N1383" s="21"/>
    </row>
    <row r="1384" spans="1:14" ht="15">
      <c r="A1384" s="14">
        <v>166310</v>
      </c>
      <c r="B1384" s="12">
        <f t="shared" si="282"/>
        <v>-166.31</v>
      </c>
      <c r="C1384" s="12">
        <f t="shared" si="283"/>
        <v>0.31999999999999318</v>
      </c>
      <c r="D1384" s="16">
        <v>1.0775999999999999</v>
      </c>
      <c r="G1384" s="23"/>
      <c r="H1384" s="23"/>
      <c r="I1384" s="24"/>
      <c r="J1384" s="24"/>
      <c r="K1384" s="24"/>
      <c r="L1384" s="27"/>
      <c r="M1384" s="18"/>
      <c r="N1384" s="21"/>
    </row>
    <row r="1385" spans="1:14" ht="15">
      <c r="A1385" s="14">
        <v>165980</v>
      </c>
      <c r="B1385" s="12">
        <f t="shared" si="282"/>
        <v>-165.98</v>
      </c>
      <c r="C1385" s="12">
        <f t="shared" si="283"/>
        <v>0.33000000000001251</v>
      </c>
      <c r="D1385" s="16">
        <v>0.76549999999999996</v>
      </c>
      <c r="G1385" s="23"/>
      <c r="H1385" s="23"/>
      <c r="I1385" s="24"/>
      <c r="J1385" s="24"/>
      <c r="K1385" s="24"/>
      <c r="L1385" s="27"/>
      <c r="M1385" s="18"/>
      <c r="N1385" s="21"/>
    </row>
    <row r="1386" spans="1:14" ht="15">
      <c r="A1386" s="14">
        <v>165640</v>
      </c>
      <c r="B1386" s="12">
        <f t="shared" si="282"/>
        <v>-165.64</v>
      </c>
      <c r="C1386" s="12">
        <f t="shared" si="283"/>
        <v>0.34000000000000341</v>
      </c>
      <c r="D1386" s="16">
        <v>0.73753999999999997</v>
      </c>
      <c r="G1386" s="23"/>
      <c r="H1386" s="23"/>
      <c r="I1386" s="24"/>
      <c r="J1386" s="24"/>
      <c r="K1386" s="24"/>
      <c r="L1386" s="27"/>
      <c r="M1386" s="18"/>
      <c r="N1386" s="21"/>
    </row>
    <row r="1387" spans="1:14" ht="15">
      <c r="A1387" s="14">
        <v>165310</v>
      </c>
      <c r="B1387" s="12">
        <f t="shared" si="282"/>
        <v>-165.31</v>
      </c>
      <c r="C1387" s="12">
        <f t="shared" si="283"/>
        <v>0.32999999999998408</v>
      </c>
      <c r="D1387" s="16">
        <v>1.2019</v>
      </c>
      <c r="G1387" s="23"/>
      <c r="H1387" s="23"/>
      <c r="I1387" s="24"/>
      <c r="J1387" s="24"/>
      <c r="K1387" s="24"/>
      <c r="L1387" s="27"/>
      <c r="M1387" s="18"/>
      <c r="N1387" s="21"/>
    </row>
    <row r="1388" spans="1:14" ht="15">
      <c r="A1388" s="14">
        <v>164990</v>
      </c>
      <c r="B1388" s="12">
        <f t="shared" si="282"/>
        <v>-164.99</v>
      </c>
      <c r="C1388" s="12">
        <f t="shared" si="283"/>
        <v>0.31999999999999318</v>
      </c>
      <c r="D1388" s="16">
        <v>1.016</v>
      </c>
      <c r="G1388" s="23"/>
      <c r="H1388" s="23"/>
      <c r="I1388" s="24"/>
      <c r="J1388" s="24"/>
      <c r="K1388" s="24"/>
      <c r="L1388" s="27"/>
      <c r="M1388" s="18"/>
      <c r="N1388" s="21"/>
    </row>
    <row r="1389" spans="1:14" ht="15">
      <c r="A1389" s="14">
        <v>164650</v>
      </c>
      <c r="B1389" s="12">
        <f t="shared" si="282"/>
        <v>-164.65</v>
      </c>
      <c r="C1389" s="12">
        <f t="shared" si="283"/>
        <v>0.34000000000000341</v>
      </c>
      <c r="D1389" s="16">
        <v>0.81669999999999998</v>
      </c>
      <c r="G1389" s="23"/>
      <c r="H1389" s="23"/>
      <c r="I1389" s="24"/>
      <c r="J1389" s="24"/>
      <c r="K1389" s="24"/>
      <c r="L1389" s="27"/>
      <c r="M1389" s="18"/>
      <c r="N1389" s="21"/>
    </row>
    <row r="1390" spans="1:14" ht="15">
      <c r="A1390" s="14">
        <v>164320</v>
      </c>
      <c r="B1390" s="12">
        <f t="shared" si="282"/>
        <v>-164.32</v>
      </c>
      <c r="C1390" s="12">
        <f t="shared" si="283"/>
        <v>0.33000000000001251</v>
      </c>
      <c r="D1390" s="16">
        <v>0.74841000000000002</v>
      </c>
      <c r="G1390" s="23"/>
      <c r="H1390" s="23"/>
      <c r="I1390" s="24"/>
      <c r="J1390" s="24"/>
      <c r="K1390" s="24"/>
      <c r="L1390" s="27"/>
      <c r="M1390" s="18"/>
      <c r="N1390" s="21"/>
    </row>
    <row r="1391" spans="1:14" ht="15">
      <c r="A1391" s="14">
        <v>163990</v>
      </c>
      <c r="B1391" s="12">
        <f t="shared" si="282"/>
        <v>-163.99</v>
      </c>
      <c r="C1391" s="12">
        <f t="shared" si="283"/>
        <v>0.32999999999998408</v>
      </c>
      <c r="D1391" s="16">
        <v>0.87370999999999999</v>
      </c>
      <c r="G1391" s="23"/>
      <c r="H1391" s="23"/>
      <c r="I1391" s="24"/>
      <c r="J1391" s="24"/>
      <c r="K1391" s="24"/>
      <c r="L1391" s="27"/>
      <c r="M1391" s="18"/>
      <c r="N1391" s="21"/>
    </row>
    <row r="1392" spans="1:14" ht="15">
      <c r="A1392" s="14">
        <v>163650</v>
      </c>
      <c r="B1392" s="12">
        <f t="shared" si="282"/>
        <v>-163.65</v>
      </c>
      <c r="C1392" s="12">
        <f t="shared" si="283"/>
        <v>0.34000000000000341</v>
      </c>
      <c r="D1392" s="16">
        <v>0.77205999999999997</v>
      </c>
      <c r="G1392" s="23"/>
      <c r="H1392" s="23"/>
      <c r="I1392" s="24"/>
      <c r="J1392" s="24"/>
      <c r="K1392" s="24"/>
      <c r="L1392" s="27"/>
      <c r="M1392" s="18"/>
      <c r="N1392" s="21"/>
    </row>
    <row r="1393" spans="1:14" ht="15">
      <c r="A1393" s="14">
        <v>163320</v>
      </c>
      <c r="B1393" s="12">
        <f t="shared" si="282"/>
        <v>-163.32</v>
      </c>
      <c r="C1393" s="12">
        <f t="shared" si="283"/>
        <v>0.33000000000001251</v>
      </c>
      <c r="D1393" s="16">
        <v>1.1691</v>
      </c>
      <c r="G1393" s="23"/>
      <c r="H1393" s="23"/>
      <c r="I1393" s="24"/>
      <c r="J1393" s="24"/>
      <c r="K1393" s="24"/>
      <c r="L1393" s="27"/>
      <c r="M1393" s="18"/>
      <c r="N1393" s="21"/>
    </row>
    <row r="1394" spans="1:14" ht="15">
      <c r="A1394" s="14">
        <v>163000</v>
      </c>
      <c r="B1394" s="12">
        <f t="shared" si="282"/>
        <v>-163</v>
      </c>
      <c r="C1394" s="12">
        <f t="shared" si="283"/>
        <v>0.31999999999999318</v>
      </c>
      <c r="D1394" s="16">
        <v>1.3501000000000001</v>
      </c>
      <c r="G1394" s="23"/>
      <c r="H1394" s="23"/>
      <c r="I1394" s="24"/>
      <c r="J1394" s="24"/>
      <c r="K1394" s="24"/>
      <c r="L1394" s="27"/>
      <c r="M1394" s="18"/>
      <c r="N1394" s="21"/>
    </row>
    <row r="1395" spans="1:14" ht="15">
      <c r="A1395" s="14">
        <v>162660</v>
      </c>
      <c r="B1395" s="12">
        <f t="shared" si="282"/>
        <v>-162.66</v>
      </c>
      <c r="C1395" s="12">
        <f t="shared" si="283"/>
        <v>0.34000000000000341</v>
      </c>
      <c r="D1395" s="16">
        <v>1.2408999999999999</v>
      </c>
      <c r="G1395" s="23"/>
      <c r="H1395" s="23"/>
      <c r="I1395" s="24"/>
      <c r="J1395" s="24"/>
      <c r="K1395" s="24"/>
      <c r="L1395" s="27"/>
      <c r="M1395" s="18"/>
      <c r="N1395" s="21"/>
    </row>
    <row r="1396" spans="1:14" ht="15">
      <c r="A1396" s="14">
        <v>162330</v>
      </c>
      <c r="B1396" s="12">
        <f t="shared" si="282"/>
        <v>-162.33000000000001</v>
      </c>
      <c r="C1396" s="12">
        <f t="shared" si="283"/>
        <v>0.32999999999998408</v>
      </c>
      <c r="D1396" s="16">
        <v>1.1583000000000001</v>
      </c>
      <c r="G1396" s="23"/>
      <c r="H1396" s="23"/>
      <c r="I1396" s="24"/>
      <c r="J1396" s="24"/>
      <c r="K1396" s="24"/>
      <c r="L1396" s="27"/>
      <c r="M1396" s="18"/>
      <c r="N1396" s="21"/>
    </row>
    <row r="1397" spans="1:14" ht="15">
      <c r="A1397" s="14">
        <v>162010</v>
      </c>
      <c r="B1397" s="12">
        <f t="shared" si="282"/>
        <v>-162.01</v>
      </c>
      <c r="C1397" s="12">
        <f t="shared" si="283"/>
        <v>0.3200000000000216</v>
      </c>
      <c r="D1397" s="16">
        <v>0.83616000000000001</v>
      </c>
      <c r="G1397" s="23"/>
      <c r="H1397" s="23"/>
      <c r="I1397" s="24"/>
      <c r="J1397" s="24"/>
      <c r="K1397" s="24"/>
      <c r="L1397" s="27"/>
      <c r="M1397" s="18"/>
      <c r="N1397" s="21"/>
    </row>
    <row r="1398" spans="1:14" ht="15">
      <c r="A1398" s="14">
        <v>161660</v>
      </c>
      <c r="B1398" s="12">
        <f t="shared" si="282"/>
        <v>-161.66</v>
      </c>
      <c r="C1398" s="12">
        <f t="shared" si="283"/>
        <v>0.34999999999999432</v>
      </c>
      <c r="D1398" s="16">
        <v>0.81137999999999999</v>
      </c>
      <c r="G1398" s="23"/>
      <c r="H1398" s="23"/>
      <c r="I1398" s="24"/>
      <c r="J1398" s="24"/>
      <c r="K1398" s="24"/>
      <c r="L1398" s="27"/>
      <c r="M1398" s="18"/>
      <c r="N1398" s="21"/>
    </row>
    <row r="1399" spans="1:14" ht="15">
      <c r="A1399" s="14">
        <v>161340</v>
      </c>
      <c r="B1399" s="12">
        <f t="shared" si="282"/>
        <v>-161.34</v>
      </c>
      <c r="C1399" s="12">
        <f t="shared" si="283"/>
        <v>0.31999999999999318</v>
      </c>
      <c r="D1399" s="16">
        <v>0.94889999999999997</v>
      </c>
      <c r="G1399" s="23"/>
      <c r="H1399" s="23"/>
      <c r="I1399" s="24"/>
      <c r="J1399" s="24"/>
      <c r="K1399" s="24"/>
      <c r="L1399" s="27"/>
      <c r="M1399" s="18"/>
      <c r="N1399" s="21"/>
    </row>
    <row r="1400" spans="1:14" ht="15">
      <c r="A1400" s="14">
        <v>161010</v>
      </c>
      <c r="B1400" s="12">
        <f t="shared" si="282"/>
        <v>-161.01</v>
      </c>
      <c r="C1400" s="12">
        <f t="shared" si="283"/>
        <v>0.33000000000001251</v>
      </c>
      <c r="D1400" s="16">
        <v>0.59824999999999995</v>
      </c>
      <c r="G1400" s="23"/>
      <c r="H1400" s="23"/>
      <c r="I1400" s="24"/>
      <c r="J1400" s="24"/>
      <c r="K1400" s="24"/>
      <c r="L1400" s="27"/>
      <c r="M1400" s="18"/>
      <c r="N1400" s="21"/>
    </row>
    <row r="1401" spans="1:14" ht="15">
      <c r="A1401" s="14">
        <v>160670</v>
      </c>
      <c r="B1401" s="12">
        <f t="shared" si="282"/>
        <v>-160.66999999999999</v>
      </c>
      <c r="C1401" s="12">
        <f t="shared" si="283"/>
        <v>0.34000000000000341</v>
      </c>
      <c r="D1401" s="16">
        <v>0.84501000000000004</v>
      </c>
      <c r="G1401" s="23"/>
      <c r="H1401" s="23"/>
      <c r="I1401" s="24"/>
      <c r="J1401" s="24"/>
      <c r="K1401" s="24"/>
      <c r="L1401" s="27"/>
      <c r="M1401" s="18"/>
      <c r="N1401" s="21"/>
    </row>
    <row r="1402" spans="1:14" ht="15">
      <c r="A1402" s="14">
        <v>160340</v>
      </c>
      <c r="B1402" s="12">
        <f t="shared" si="282"/>
        <v>-160.34</v>
      </c>
      <c r="C1402" s="12">
        <f t="shared" si="283"/>
        <v>0.32999999999998408</v>
      </c>
      <c r="D1402" s="16">
        <v>0.81733</v>
      </c>
      <c r="G1402" s="23"/>
      <c r="H1402" s="23"/>
      <c r="I1402" s="24"/>
      <c r="J1402" s="24"/>
      <c r="K1402" s="24"/>
      <c r="L1402" s="27"/>
      <c r="M1402" s="18"/>
      <c r="N1402" s="21"/>
    </row>
    <row r="1403" spans="1:14" ht="15">
      <c r="A1403" s="14">
        <v>160020</v>
      </c>
      <c r="B1403" s="12">
        <f t="shared" si="282"/>
        <v>-160.02000000000001</v>
      </c>
      <c r="C1403" s="12">
        <f t="shared" si="283"/>
        <v>0.31999999999999318</v>
      </c>
      <c r="D1403" s="16">
        <v>0.77897000000000005</v>
      </c>
      <c r="G1403" s="23"/>
      <c r="H1403" s="23"/>
      <c r="I1403" s="24"/>
      <c r="J1403" s="24"/>
      <c r="K1403" s="24"/>
      <c r="L1403" s="27"/>
      <c r="M1403" s="18"/>
      <c r="N1403" s="21"/>
    </row>
    <row r="1404" spans="1:14" ht="15">
      <c r="A1404" s="14">
        <v>159680</v>
      </c>
      <c r="B1404" s="12">
        <f t="shared" si="282"/>
        <v>-159.68</v>
      </c>
      <c r="C1404" s="12">
        <f t="shared" si="283"/>
        <v>0.34000000000000341</v>
      </c>
      <c r="D1404" s="16">
        <v>0.79335999999999995</v>
      </c>
      <c r="G1404" s="23"/>
      <c r="H1404" s="23"/>
      <c r="I1404" s="24"/>
      <c r="J1404" s="24"/>
      <c r="K1404" s="24"/>
      <c r="L1404" s="27"/>
      <c r="M1404" s="18"/>
      <c r="N1404" s="21"/>
    </row>
    <row r="1405" spans="1:14" ht="15">
      <c r="A1405" s="14">
        <v>159350</v>
      </c>
      <c r="B1405" s="12">
        <f t="shared" si="282"/>
        <v>-159.35</v>
      </c>
      <c r="C1405" s="12">
        <f t="shared" si="283"/>
        <v>0.33000000000001251</v>
      </c>
      <c r="D1405" s="16">
        <v>0.92930000000000001</v>
      </c>
      <c r="G1405" s="23"/>
      <c r="H1405" s="23"/>
      <c r="I1405" s="24"/>
      <c r="J1405" s="24"/>
      <c r="K1405" s="24"/>
      <c r="L1405" s="27"/>
      <c r="M1405" s="18"/>
      <c r="N1405" s="21"/>
    </row>
    <row r="1406" spans="1:14" ht="15">
      <c r="A1406" s="14">
        <v>159020</v>
      </c>
      <c r="B1406" s="12">
        <f t="shared" si="282"/>
        <v>-159.02000000000001</v>
      </c>
      <c r="C1406" s="12">
        <f t="shared" si="283"/>
        <v>0.32999999999998408</v>
      </c>
      <c r="D1406" s="16">
        <v>0.82033999999999996</v>
      </c>
      <c r="G1406" s="23"/>
      <c r="H1406" s="23"/>
      <c r="I1406" s="24"/>
      <c r="J1406" s="24"/>
      <c r="K1406" s="24"/>
      <c r="L1406" s="27"/>
      <c r="M1406" s="18"/>
      <c r="N1406" s="21"/>
    </row>
    <row r="1407" spans="1:14" ht="15">
      <c r="A1407" s="14">
        <v>158680</v>
      </c>
      <c r="B1407" s="12">
        <f t="shared" si="282"/>
        <v>-158.68</v>
      </c>
      <c r="C1407" s="12">
        <f t="shared" si="283"/>
        <v>0.34000000000000341</v>
      </c>
      <c r="D1407" s="16">
        <v>0.80998999999999999</v>
      </c>
      <c r="G1407" s="23"/>
      <c r="H1407" s="23"/>
      <c r="I1407" s="24"/>
      <c r="J1407" s="24"/>
      <c r="K1407" s="24"/>
      <c r="L1407" s="27"/>
      <c r="M1407" s="18"/>
      <c r="N1407" s="21"/>
    </row>
    <row r="1408" spans="1:14" ht="15">
      <c r="A1408" s="14">
        <v>158360</v>
      </c>
      <c r="B1408" s="12">
        <f t="shared" si="282"/>
        <v>-158.36000000000001</v>
      </c>
      <c r="C1408" s="12">
        <f t="shared" si="283"/>
        <v>0.31999999999999318</v>
      </c>
      <c r="D1408" s="16">
        <v>0.74829000000000001</v>
      </c>
      <c r="G1408" s="23"/>
      <c r="H1408" s="23"/>
      <c r="I1408" s="24"/>
      <c r="J1408" s="24"/>
      <c r="K1408" s="24"/>
      <c r="L1408" s="27"/>
      <c r="M1408" s="18"/>
      <c r="N1408" s="21"/>
    </row>
    <row r="1409" spans="1:14" ht="15">
      <c r="A1409" s="14">
        <v>158030</v>
      </c>
      <c r="B1409" s="12">
        <f t="shared" si="282"/>
        <v>-158.03</v>
      </c>
      <c r="C1409" s="12">
        <f t="shared" si="283"/>
        <v>0.33000000000001251</v>
      </c>
      <c r="D1409" s="16">
        <v>0.81777999999999995</v>
      </c>
      <c r="G1409" s="23"/>
      <c r="H1409" s="23"/>
      <c r="I1409" s="24"/>
      <c r="J1409" s="24"/>
      <c r="K1409" s="24"/>
      <c r="L1409" s="27"/>
      <c r="M1409" s="18"/>
      <c r="N1409" s="21"/>
    </row>
    <row r="1410" spans="1:14" ht="15">
      <c r="A1410" s="14">
        <v>157690</v>
      </c>
      <c r="B1410" s="12">
        <f t="shared" si="282"/>
        <v>-157.69</v>
      </c>
      <c r="C1410" s="12">
        <f t="shared" si="283"/>
        <v>0.34000000000000341</v>
      </c>
      <c r="D1410" s="16">
        <v>0.80678000000000005</v>
      </c>
      <c r="G1410" s="23"/>
      <c r="H1410" s="23"/>
      <c r="I1410" s="24"/>
      <c r="J1410" s="24"/>
      <c r="K1410" s="24"/>
      <c r="L1410" s="27"/>
      <c r="M1410" s="18"/>
      <c r="N1410" s="21"/>
    </row>
    <row r="1411" spans="1:14" ht="15">
      <c r="A1411" s="14">
        <v>157360</v>
      </c>
      <c r="B1411" s="12">
        <f t="shared" ref="B1411:B1474" si="284">-A1411/1000</f>
        <v>-157.36000000000001</v>
      </c>
      <c r="C1411" s="12">
        <f t="shared" si="283"/>
        <v>0.32999999999998408</v>
      </c>
      <c r="D1411" s="16">
        <v>0.78942999999999997</v>
      </c>
      <c r="G1411" s="23"/>
      <c r="H1411" s="23"/>
      <c r="I1411" s="24"/>
      <c r="J1411" s="24"/>
      <c r="K1411" s="24"/>
      <c r="L1411" s="27"/>
      <c r="M1411" s="18"/>
      <c r="N1411" s="21"/>
    </row>
    <row r="1412" spans="1:14" ht="15">
      <c r="A1412" s="14">
        <v>157040</v>
      </c>
      <c r="B1412" s="12">
        <f t="shared" si="284"/>
        <v>-157.04</v>
      </c>
      <c r="C1412" s="12">
        <f t="shared" ref="C1412:C1475" si="285">B1412-B1411</f>
        <v>0.3200000000000216</v>
      </c>
      <c r="D1412" s="16">
        <v>0.80206999999999995</v>
      </c>
      <c r="G1412" s="23"/>
      <c r="H1412" s="23"/>
      <c r="I1412" s="24"/>
      <c r="J1412" s="24"/>
      <c r="K1412" s="24"/>
      <c r="L1412" s="27"/>
      <c r="M1412" s="18"/>
      <c r="N1412" s="21"/>
    </row>
    <row r="1413" spans="1:14" ht="15">
      <c r="A1413" s="14">
        <v>156700</v>
      </c>
      <c r="B1413" s="12">
        <f t="shared" si="284"/>
        <v>-156.69999999999999</v>
      </c>
      <c r="C1413" s="12">
        <f t="shared" si="285"/>
        <v>0.34000000000000341</v>
      </c>
      <c r="D1413" s="16">
        <v>0.82108999999999999</v>
      </c>
      <c r="G1413" s="23"/>
      <c r="H1413" s="23"/>
      <c r="I1413" s="24"/>
      <c r="J1413" s="24"/>
      <c r="K1413" s="24"/>
      <c r="L1413" s="27"/>
      <c r="M1413" s="18"/>
      <c r="N1413" s="21"/>
    </row>
    <row r="1414" spans="1:14" ht="15">
      <c r="A1414" s="14">
        <v>156370</v>
      </c>
      <c r="B1414" s="12">
        <f t="shared" si="284"/>
        <v>-156.37</v>
      </c>
      <c r="C1414" s="12">
        <f t="shared" si="285"/>
        <v>0.32999999999998408</v>
      </c>
      <c r="D1414" s="16">
        <v>0.82840000000000003</v>
      </c>
      <c r="G1414" s="23"/>
      <c r="H1414" s="23"/>
      <c r="I1414" s="24"/>
      <c r="J1414" s="24"/>
      <c r="K1414" s="24"/>
      <c r="L1414" s="27"/>
      <c r="M1414" s="18"/>
      <c r="N1414" s="21"/>
    </row>
    <row r="1415" spans="1:14" ht="15">
      <c r="A1415" s="14">
        <v>156040</v>
      </c>
      <c r="B1415" s="12">
        <f t="shared" si="284"/>
        <v>-156.04</v>
      </c>
      <c r="C1415" s="12">
        <f t="shared" si="285"/>
        <v>0.33000000000001251</v>
      </c>
      <c r="D1415" s="16">
        <v>0.9163</v>
      </c>
      <c r="G1415" s="23"/>
      <c r="H1415" s="23"/>
      <c r="I1415" s="24"/>
      <c r="J1415" s="24"/>
      <c r="K1415" s="24"/>
      <c r="L1415" s="27"/>
      <c r="M1415" s="18"/>
      <c r="N1415" s="21"/>
    </row>
    <row r="1416" spans="1:14" ht="15">
      <c r="A1416" s="14">
        <v>155700</v>
      </c>
      <c r="B1416" s="12">
        <f t="shared" si="284"/>
        <v>-155.69999999999999</v>
      </c>
      <c r="C1416" s="12">
        <f t="shared" si="285"/>
        <v>0.34000000000000341</v>
      </c>
      <c r="D1416" s="16">
        <v>0.58143999999999996</v>
      </c>
      <c r="G1416" s="23"/>
      <c r="H1416" s="23"/>
      <c r="I1416" s="24"/>
      <c r="J1416" s="24"/>
      <c r="K1416" s="24"/>
      <c r="L1416" s="27"/>
      <c r="M1416" s="18"/>
      <c r="N1416" s="21"/>
    </row>
    <row r="1417" spans="1:14" ht="15">
      <c r="A1417" s="14">
        <v>155380</v>
      </c>
      <c r="B1417" s="12">
        <f t="shared" si="284"/>
        <v>-155.38</v>
      </c>
      <c r="C1417" s="12">
        <f t="shared" si="285"/>
        <v>0.31999999999999318</v>
      </c>
      <c r="D1417" s="16">
        <v>0.73231999999999997</v>
      </c>
      <c r="G1417" s="23"/>
      <c r="H1417" s="23"/>
      <c r="I1417" s="24"/>
      <c r="J1417" s="24"/>
      <c r="K1417" s="24"/>
      <c r="L1417" s="27"/>
      <c r="M1417" s="18"/>
      <c r="N1417" s="21"/>
    </row>
    <row r="1418" spans="1:14" ht="15">
      <c r="A1418" s="14">
        <v>155050</v>
      </c>
      <c r="B1418" s="12">
        <f t="shared" si="284"/>
        <v>-155.05000000000001</v>
      </c>
      <c r="C1418" s="12">
        <f t="shared" si="285"/>
        <v>0.32999999999998408</v>
      </c>
      <c r="D1418" s="16">
        <v>0.86751</v>
      </c>
      <c r="G1418" s="23"/>
      <c r="H1418" s="23"/>
      <c r="I1418" s="24"/>
      <c r="J1418" s="24"/>
      <c r="K1418" s="24"/>
      <c r="L1418" s="27"/>
      <c r="M1418" s="18"/>
      <c r="N1418" s="21"/>
    </row>
    <row r="1419" spans="1:14" ht="15">
      <c r="A1419" s="14">
        <v>154710</v>
      </c>
      <c r="B1419" s="12">
        <f t="shared" si="284"/>
        <v>-154.71</v>
      </c>
      <c r="C1419" s="12">
        <f t="shared" si="285"/>
        <v>0.34000000000000341</v>
      </c>
      <c r="D1419" s="16">
        <v>0.89742999999999995</v>
      </c>
      <c r="G1419" s="23"/>
      <c r="H1419" s="23"/>
      <c r="I1419" s="24"/>
      <c r="J1419" s="24"/>
      <c r="K1419" s="24"/>
      <c r="L1419" s="27"/>
      <c r="M1419" s="18"/>
      <c r="N1419" s="21"/>
    </row>
    <row r="1420" spans="1:14" ht="15">
      <c r="A1420" s="14">
        <v>154380</v>
      </c>
      <c r="B1420" s="12">
        <f t="shared" si="284"/>
        <v>-154.38</v>
      </c>
      <c r="C1420" s="12">
        <f t="shared" si="285"/>
        <v>0.33000000000001251</v>
      </c>
      <c r="D1420" s="16">
        <v>0.93432999999999999</v>
      </c>
      <c r="G1420" s="23"/>
      <c r="H1420" s="23"/>
      <c r="I1420" s="24"/>
      <c r="J1420" s="24"/>
      <c r="K1420" s="24"/>
      <c r="L1420" s="27"/>
      <c r="M1420" s="18"/>
      <c r="N1420" s="21"/>
    </row>
    <row r="1421" spans="1:14" ht="15">
      <c r="A1421" s="14">
        <v>154060</v>
      </c>
      <c r="B1421" s="12">
        <f t="shared" si="284"/>
        <v>-154.06</v>
      </c>
      <c r="C1421" s="12">
        <f t="shared" si="285"/>
        <v>0.31999999999999318</v>
      </c>
      <c r="D1421" s="16">
        <v>0.90541000000000005</v>
      </c>
      <c r="G1421" s="23"/>
      <c r="H1421" s="23"/>
      <c r="I1421" s="24"/>
      <c r="J1421" s="24"/>
      <c r="K1421" s="24"/>
      <c r="L1421" s="27"/>
      <c r="M1421" s="18"/>
      <c r="N1421" s="21"/>
    </row>
    <row r="1422" spans="1:14" ht="15">
      <c r="A1422" s="14">
        <v>153710</v>
      </c>
      <c r="B1422" s="12">
        <f t="shared" si="284"/>
        <v>-153.71</v>
      </c>
      <c r="C1422" s="12">
        <f t="shared" si="285"/>
        <v>0.34999999999999432</v>
      </c>
      <c r="D1422" s="16">
        <v>0.96713000000000005</v>
      </c>
      <c r="G1422" s="23"/>
      <c r="H1422" s="23"/>
      <c r="I1422" s="24"/>
      <c r="J1422" s="24"/>
      <c r="K1422" s="24"/>
      <c r="L1422" s="27"/>
      <c r="M1422" s="18"/>
      <c r="N1422" s="21"/>
    </row>
    <row r="1423" spans="1:14" ht="15">
      <c r="A1423" s="14">
        <v>153390</v>
      </c>
      <c r="B1423" s="12">
        <f t="shared" si="284"/>
        <v>-153.38999999999999</v>
      </c>
      <c r="C1423" s="12">
        <f t="shared" si="285"/>
        <v>0.3200000000000216</v>
      </c>
      <c r="D1423" s="16">
        <v>0.87121000000000004</v>
      </c>
      <c r="G1423" s="23"/>
      <c r="H1423" s="23"/>
      <c r="I1423" s="24"/>
      <c r="J1423" s="24"/>
      <c r="K1423" s="24"/>
      <c r="L1423" s="27"/>
      <c r="M1423" s="18"/>
      <c r="N1423" s="21"/>
    </row>
    <row r="1424" spans="1:14" ht="15">
      <c r="A1424" s="14">
        <v>153060</v>
      </c>
      <c r="B1424" s="12">
        <f t="shared" si="284"/>
        <v>-153.06</v>
      </c>
      <c r="C1424" s="12">
        <f t="shared" si="285"/>
        <v>0.32999999999998408</v>
      </c>
      <c r="D1424" s="16">
        <v>0.96265000000000001</v>
      </c>
      <c r="G1424" s="23"/>
      <c r="H1424" s="23"/>
      <c r="I1424" s="24"/>
      <c r="J1424" s="24"/>
      <c r="K1424" s="24"/>
      <c r="L1424" s="27"/>
      <c r="M1424" s="18"/>
      <c r="N1424" s="21"/>
    </row>
    <row r="1425" spans="1:14" ht="15">
      <c r="A1425" s="14">
        <v>152720</v>
      </c>
      <c r="B1425" s="12">
        <f t="shared" si="284"/>
        <v>-152.72</v>
      </c>
      <c r="C1425" s="12">
        <f t="shared" si="285"/>
        <v>0.34000000000000341</v>
      </c>
      <c r="D1425" s="16">
        <v>1.0403</v>
      </c>
      <c r="G1425" s="23"/>
      <c r="H1425" s="23"/>
      <c r="I1425" s="24"/>
      <c r="J1425" s="24"/>
      <c r="K1425" s="24"/>
      <c r="L1425" s="27"/>
      <c r="M1425" s="18"/>
      <c r="N1425" s="21"/>
    </row>
    <row r="1426" spans="1:14" ht="15">
      <c r="A1426" s="14">
        <v>152400</v>
      </c>
      <c r="B1426" s="12">
        <f t="shared" si="284"/>
        <v>-152.4</v>
      </c>
      <c r="C1426" s="12">
        <f t="shared" si="285"/>
        <v>0.31999999999999318</v>
      </c>
      <c r="D1426" s="16">
        <v>0.90859000000000001</v>
      </c>
      <c r="G1426" s="23"/>
      <c r="H1426" s="23"/>
      <c r="I1426" s="24"/>
      <c r="J1426" s="24"/>
      <c r="K1426" s="24"/>
      <c r="L1426" s="27"/>
      <c r="M1426" s="18"/>
      <c r="N1426" s="21"/>
    </row>
    <row r="1427" spans="1:14" ht="15">
      <c r="A1427" s="14">
        <v>152070</v>
      </c>
      <c r="B1427" s="12">
        <f t="shared" si="284"/>
        <v>-152.07</v>
      </c>
      <c r="C1427" s="12">
        <f t="shared" si="285"/>
        <v>0.33000000000001251</v>
      </c>
      <c r="D1427" s="16">
        <v>1.012</v>
      </c>
      <c r="G1427" s="23"/>
      <c r="H1427" s="23"/>
      <c r="I1427" s="24"/>
      <c r="J1427" s="24"/>
      <c r="K1427" s="24"/>
      <c r="L1427" s="27"/>
      <c r="M1427" s="18"/>
      <c r="N1427" s="21"/>
    </row>
    <row r="1428" spans="1:14" ht="15">
      <c r="A1428" s="14">
        <v>151730</v>
      </c>
      <c r="B1428" s="12">
        <f t="shared" si="284"/>
        <v>-151.72999999999999</v>
      </c>
      <c r="C1428" s="12">
        <f t="shared" si="285"/>
        <v>0.34000000000000341</v>
      </c>
      <c r="D1428" s="16">
        <v>0.99934000000000001</v>
      </c>
      <c r="G1428" s="23"/>
      <c r="H1428" s="23"/>
      <c r="I1428" s="24"/>
      <c r="J1428" s="24"/>
      <c r="K1428" s="24"/>
      <c r="L1428" s="27"/>
      <c r="M1428" s="18"/>
      <c r="N1428" s="21"/>
    </row>
    <row r="1429" spans="1:14" ht="15">
      <c r="A1429" s="14">
        <v>151400</v>
      </c>
      <c r="B1429" s="12">
        <f t="shared" si="284"/>
        <v>-151.4</v>
      </c>
      <c r="C1429" s="12">
        <f t="shared" si="285"/>
        <v>0.32999999999998408</v>
      </c>
      <c r="D1429" s="16">
        <v>0.98133999999999999</v>
      </c>
      <c r="G1429" s="23"/>
      <c r="H1429" s="23"/>
      <c r="I1429" s="24"/>
      <c r="J1429" s="24"/>
      <c r="K1429" s="24"/>
      <c r="L1429" s="27"/>
      <c r="M1429" s="18"/>
      <c r="N1429" s="21"/>
    </row>
    <row r="1430" spans="1:14" ht="15">
      <c r="A1430" s="14">
        <v>151070</v>
      </c>
      <c r="B1430" s="12">
        <f t="shared" si="284"/>
        <v>-151.07</v>
      </c>
      <c r="C1430" s="12">
        <f t="shared" si="285"/>
        <v>0.33000000000001251</v>
      </c>
      <c r="D1430" s="16">
        <v>0.83479000000000003</v>
      </c>
      <c r="G1430" s="23"/>
      <c r="H1430" s="23"/>
      <c r="I1430" s="24"/>
      <c r="J1430" s="24"/>
      <c r="K1430" s="24"/>
      <c r="L1430" s="27"/>
      <c r="M1430" s="18"/>
      <c r="N1430" s="21"/>
    </row>
    <row r="1431" spans="1:14" ht="15">
      <c r="A1431" s="14">
        <v>150730</v>
      </c>
      <c r="B1431" s="12">
        <f t="shared" si="284"/>
        <v>-150.72999999999999</v>
      </c>
      <c r="C1431" s="12">
        <f t="shared" si="285"/>
        <v>0.34000000000000341</v>
      </c>
      <c r="D1431" s="16">
        <v>0.99961999999999995</v>
      </c>
      <c r="G1431" s="23"/>
      <c r="H1431" s="23"/>
      <c r="I1431" s="24"/>
      <c r="J1431" s="24"/>
      <c r="K1431" s="24"/>
      <c r="L1431" s="27"/>
      <c r="M1431" s="18"/>
      <c r="N1431" s="21"/>
    </row>
    <row r="1432" spans="1:14" ht="15">
      <c r="A1432" s="14">
        <v>150410</v>
      </c>
      <c r="B1432" s="12">
        <f t="shared" si="284"/>
        <v>-150.41</v>
      </c>
      <c r="C1432" s="12">
        <f t="shared" si="285"/>
        <v>0.31999999999999318</v>
      </c>
      <c r="D1432" s="16">
        <v>0.82362999999999997</v>
      </c>
      <c r="G1432" s="23"/>
      <c r="H1432" s="23"/>
      <c r="I1432" s="24"/>
      <c r="J1432" s="24"/>
      <c r="K1432" s="24"/>
      <c r="L1432" s="27"/>
      <c r="M1432" s="18"/>
      <c r="N1432" s="21"/>
    </row>
    <row r="1433" spans="1:14" ht="15">
      <c r="A1433" s="14">
        <v>150080</v>
      </c>
      <c r="B1433" s="12">
        <f t="shared" si="284"/>
        <v>-150.08000000000001</v>
      </c>
      <c r="C1433" s="12">
        <f t="shared" si="285"/>
        <v>0.32999999999998408</v>
      </c>
      <c r="D1433" s="16">
        <v>0.84330000000000005</v>
      </c>
      <c r="G1433" s="23"/>
      <c r="H1433" s="23"/>
      <c r="I1433" s="24"/>
      <c r="J1433" s="24"/>
      <c r="K1433" s="24"/>
      <c r="L1433" s="27"/>
      <c r="M1433" s="18"/>
      <c r="N1433" s="21"/>
    </row>
    <row r="1434" spans="1:14" ht="15">
      <c r="A1434" s="14">
        <v>149740</v>
      </c>
      <c r="B1434" s="12">
        <f t="shared" si="284"/>
        <v>-149.74</v>
      </c>
      <c r="C1434" s="12">
        <f t="shared" si="285"/>
        <v>0.34000000000000341</v>
      </c>
      <c r="D1434" s="16">
        <v>1.0783</v>
      </c>
      <c r="G1434" s="23"/>
      <c r="H1434" s="23"/>
      <c r="I1434" s="24"/>
      <c r="J1434" s="24"/>
      <c r="K1434" s="24"/>
      <c r="L1434" s="27"/>
      <c r="M1434" s="18"/>
      <c r="N1434" s="21"/>
    </row>
    <row r="1435" spans="1:14" ht="15">
      <c r="A1435" s="14">
        <v>149410</v>
      </c>
      <c r="B1435" s="12">
        <f t="shared" si="284"/>
        <v>-149.41</v>
      </c>
      <c r="C1435" s="12">
        <f t="shared" si="285"/>
        <v>0.33000000000001251</v>
      </c>
      <c r="D1435" s="16">
        <v>0.78390000000000004</v>
      </c>
      <c r="G1435" s="23"/>
      <c r="H1435" s="23"/>
      <c r="I1435" s="24"/>
      <c r="J1435" s="24"/>
      <c r="K1435" s="24"/>
      <c r="L1435" s="27"/>
      <c r="M1435" s="18"/>
      <c r="N1435" s="21"/>
    </row>
    <row r="1436" spans="1:14" ht="15">
      <c r="A1436" s="14">
        <v>149130</v>
      </c>
      <c r="B1436" s="12">
        <f t="shared" si="284"/>
        <v>-149.13</v>
      </c>
      <c r="C1436" s="12">
        <f t="shared" si="285"/>
        <v>0.28000000000000114</v>
      </c>
      <c r="D1436" s="16">
        <v>0.68320999999999998</v>
      </c>
      <c r="G1436" s="23"/>
      <c r="H1436" s="23"/>
      <c r="I1436" s="24"/>
      <c r="J1436" s="24"/>
      <c r="K1436" s="24"/>
      <c r="L1436" s="27"/>
      <c r="M1436" s="18"/>
      <c r="N1436" s="21"/>
    </row>
    <row r="1437" spans="1:14" ht="15">
      <c r="A1437" s="14">
        <v>148800</v>
      </c>
      <c r="B1437" s="12">
        <f t="shared" si="284"/>
        <v>-148.80000000000001</v>
      </c>
      <c r="C1437" s="12">
        <f t="shared" si="285"/>
        <v>0.32999999999998408</v>
      </c>
      <c r="D1437" s="16">
        <v>0.91563000000000005</v>
      </c>
      <c r="G1437" s="23"/>
      <c r="H1437" s="23"/>
      <c r="I1437" s="24"/>
      <c r="J1437" s="24"/>
      <c r="K1437" s="24"/>
      <c r="L1437" s="27"/>
      <c r="M1437" s="18"/>
      <c r="N1437" s="21"/>
    </row>
    <row r="1438" spans="1:14" ht="15">
      <c r="A1438" s="14">
        <v>148480</v>
      </c>
      <c r="B1438" s="12">
        <f t="shared" si="284"/>
        <v>-148.47999999999999</v>
      </c>
      <c r="C1438" s="12">
        <f t="shared" si="285"/>
        <v>0.3200000000000216</v>
      </c>
      <c r="D1438" s="16">
        <v>1.0047999999999999</v>
      </c>
      <c r="G1438" s="23"/>
      <c r="H1438" s="23"/>
      <c r="I1438" s="24"/>
      <c r="J1438" s="24"/>
      <c r="K1438" s="24"/>
      <c r="L1438" s="27"/>
      <c r="M1438" s="18"/>
      <c r="N1438" s="21"/>
    </row>
    <row r="1439" spans="1:14" ht="15">
      <c r="A1439" s="14">
        <v>148150</v>
      </c>
      <c r="B1439" s="12">
        <f t="shared" si="284"/>
        <v>-148.15</v>
      </c>
      <c r="C1439" s="12">
        <f t="shared" si="285"/>
        <v>0.32999999999998408</v>
      </c>
      <c r="D1439" s="16">
        <v>1.1560999999999999</v>
      </c>
      <c r="G1439" s="23"/>
      <c r="H1439" s="23"/>
      <c r="I1439" s="24"/>
      <c r="J1439" s="24"/>
      <c r="K1439" s="24"/>
      <c r="L1439" s="27"/>
      <c r="M1439" s="18"/>
      <c r="N1439" s="21"/>
    </row>
    <row r="1440" spans="1:14" ht="15">
      <c r="A1440" s="14">
        <v>147810</v>
      </c>
      <c r="B1440" s="12">
        <f t="shared" si="284"/>
        <v>-147.81</v>
      </c>
      <c r="C1440" s="12">
        <f t="shared" si="285"/>
        <v>0.34000000000000341</v>
      </c>
      <c r="D1440" s="16">
        <v>0.68564000000000003</v>
      </c>
      <c r="G1440" s="23"/>
      <c r="H1440" s="23"/>
      <c r="I1440" s="24"/>
      <c r="J1440" s="24"/>
      <c r="K1440" s="24"/>
      <c r="L1440" s="27"/>
      <c r="M1440" s="18"/>
      <c r="N1440" s="21"/>
    </row>
    <row r="1441" spans="1:14" ht="15">
      <c r="A1441" s="14">
        <v>147480</v>
      </c>
      <c r="B1441" s="12">
        <f t="shared" si="284"/>
        <v>-147.47999999999999</v>
      </c>
      <c r="C1441" s="12">
        <f t="shared" si="285"/>
        <v>0.33000000000001251</v>
      </c>
      <c r="D1441" s="16">
        <v>1.349</v>
      </c>
      <c r="G1441" s="23"/>
      <c r="H1441" s="23"/>
      <c r="I1441" s="24"/>
      <c r="J1441" s="24"/>
      <c r="K1441" s="24"/>
      <c r="L1441" s="27"/>
      <c r="M1441" s="18"/>
      <c r="N1441" s="21"/>
    </row>
    <row r="1442" spans="1:14" ht="15">
      <c r="A1442" s="14">
        <v>147160</v>
      </c>
      <c r="B1442" s="12">
        <f t="shared" si="284"/>
        <v>-147.16</v>
      </c>
      <c r="C1442" s="12">
        <f t="shared" si="285"/>
        <v>0.31999999999999318</v>
      </c>
      <c r="D1442" s="16">
        <v>0.72357000000000005</v>
      </c>
      <c r="G1442" s="23"/>
      <c r="H1442" s="23"/>
      <c r="I1442" s="24"/>
      <c r="J1442" s="24"/>
      <c r="K1442" s="24"/>
      <c r="L1442" s="27"/>
      <c r="M1442" s="18"/>
      <c r="N1442" s="21"/>
    </row>
    <row r="1443" spans="1:14" ht="15">
      <c r="A1443" s="14">
        <v>146830</v>
      </c>
      <c r="B1443" s="12">
        <f t="shared" si="284"/>
        <v>-146.83000000000001</v>
      </c>
      <c r="C1443" s="12">
        <f t="shared" si="285"/>
        <v>0.32999999999998408</v>
      </c>
      <c r="D1443" s="16">
        <v>1.0595000000000001</v>
      </c>
      <c r="G1443" s="23"/>
      <c r="H1443" s="23"/>
      <c r="I1443" s="24"/>
      <c r="J1443" s="24"/>
      <c r="K1443" s="24"/>
      <c r="L1443" s="27"/>
      <c r="M1443" s="18"/>
      <c r="N1443" s="21"/>
    </row>
    <row r="1444" spans="1:14" ht="15">
      <c r="A1444" s="14">
        <v>146500</v>
      </c>
      <c r="B1444" s="12">
        <f t="shared" si="284"/>
        <v>-146.5</v>
      </c>
      <c r="C1444" s="12">
        <f t="shared" si="285"/>
        <v>0.33000000000001251</v>
      </c>
      <c r="D1444" s="16">
        <v>0.97919</v>
      </c>
      <c r="G1444" s="23"/>
      <c r="H1444" s="23"/>
      <c r="I1444" s="24"/>
      <c r="J1444" s="24"/>
      <c r="K1444" s="24"/>
      <c r="L1444" s="27"/>
      <c r="M1444" s="18"/>
      <c r="N1444" s="21"/>
    </row>
    <row r="1445" spans="1:14" ht="15">
      <c r="A1445" s="14">
        <v>146180</v>
      </c>
      <c r="B1445" s="12">
        <f t="shared" si="284"/>
        <v>-146.18</v>
      </c>
      <c r="C1445" s="12">
        <f t="shared" si="285"/>
        <v>0.31999999999999318</v>
      </c>
      <c r="D1445" s="16">
        <v>1.2148000000000001</v>
      </c>
      <c r="G1445" s="23"/>
      <c r="H1445" s="23"/>
      <c r="I1445" s="24"/>
      <c r="J1445" s="24"/>
      <c r="K1445" s="24"/>
      <c r="L1445" s="27"/>
      <c r="M1445" s="18"/>
      <c r="N1445" s="21"/>
    </row>
    <row r="1446" spans="1:14" ht="15">
      <c r="A1446" s="14">
        <v>145850</v>
      </c>
      <c r="B1446" s="12">
        <f t="shared" si="284"/>
        <v>-145.85</v>
      </c>
      <c r="C1446" s="12">
        <f t="shared" si="285"/>
        <v>0.33000000000001251</v>
      </c>
      <c r="D1446" s="16">
        <v>0.70560999999999996</v>
      </c>
      <c r="G1446" s="23"/>
      <c r="H1446" s="23"/>
      <c r="I1446" s="24"/>
      <c r="J1446" s="24"/>
      <c r="K1446" s="24"/>
      <c r="L1446" s="27"/>
      <c r="M1446" s="18"/>
      <c r="N1446" s="21"/>
    </row>
    <row r="1447" spans="1:14" ht="15">
      <c r="A1447" s="14">
        <v>145520</v>
      </c>
      <c r="B1447" s="12">
        <f t="shared" si="284"/>
        <v>-145.52000000000001</v>
      </c>
      <c r="C1447" s="12">
        <f t="shared" si="285"/>
        <v>0.32999999999998408</v>
      </c>
      <c r="D1447" s="16">
        <v>0.80808000000000002</v>
      </c>
      <c r="G1447" s="23"/>
      <c r="H1447" s="23"/>
      <c r="I1447" s="24"/>
      <c r="J1447" s="24"/>
      <c r="K1447" s="24"/>
      <c r="L1447" s="27"/>
      <c r="M1447" s="18"/>
      <c r="N1447" s="21"/>
    </row>
    <row r="1448" spans="1:14" ht="15">
      <c r="A1448" s="14">
        <v>145180</v>
      </c>
      <c r="B1448" s="12">
        <f t="shared" si="284"/>
        <v>-145.18</v>
      </c>
      <c r="C1448" s="12">
        <f t="shared" si="285"/>
        <v>0.34000000000000341</v>
      </c>
      <c r="D1448" s="16">
        <v>1.0851999999999999</v>
      </c>
      <c r="G1448" s="23"/>
      <c r="H1448" s="23"/>
      <c r="I1448" s="24"/>
      <c r="J1448" s="24"/>
      <c r="K1448" s="24"/>
      <c r="L1448" s="27"/>
      <c r="M1448" s="18"/>
      <c r="N1448" s="21"/>
    </row>
    <row r="1449" spans="1:14" ht="15">
      <c r="A1449" s="14">
        <v>144860</v>
      </c>
      <c r="B1449" s="12">
        <f t="shared" si="284"/>
        <v>-144.86000000000001</v>
      </c>
      <c r="C1449" s="12">
        <f t="shared" si="285"/>
        <v>0.31999999999999318</v>
      </c>
      <c r="D1449" s="16">
        <v>1.1073999999999999</v>
      </c>
      <c r="G1449" s="23"/>
      <c r="H1449" s="23"/>
      <c r="I1449" s="24"/>
      <c r="J1449" s="24"/>
      <c r="K1449" s="24"/>
      <c r="L1449" s="27"/>
      <c r="M1449" s="18"/>
      <c r="N1449" s="21"/>
    </row>
    <row r="1450" spans="1:14" ht="15">
      <c r="A1450" s="14">
        <v>144530</v>
      </c>
      <c r="B1450" s="12">
        <f t="shared" si="284"/>
        <v>-144.53</v>
      </c>
      <c r="C1450" s="12">
        <f t="shared" si="285"/>
        <v>0.33000000000001251</v>
      </c>
      <c r="D1450" s="16">
        <v>1.1140000000000001</v>
      </c>
      <c r="G1450" s="23"/>
      <c r="H1450" s="23"/>
      <c r="I1450" s="24"/>
      <c r="J1450" s="24"/>
      <c r="K1450" s="24"/>
      <c r="L1450" s="27"/>
      <c r="M1450" s="18"/>
      <c r="N1450" s="21"/>
    </row>
    <row r="1451" spans="1:14" ht="15">
      <c r="A1451" s="14">
        <v>144210</v>
      </c>
      <c r="B1451" s="12">
        <f t="shared" si="284"/>
        <v>-144.21</v>
      </c>
      <c r="C1451" s="12">
        <f t="shared" si="285"/>
        <v>0.31999999999999318</v>
      </c>
      <c r="D1451" s="16">
        <v>0.87426999999999999</v>
      </c>
      <c r="G1451" s="23"/>
      <c r="H1451" s="23"/>
      <c r="I1451" s="24"/>
      <c r="J1451" s="24"/>
      <c r="K1451" s="24"/>
      <c r="L1451" s="27"/>
      <c r="M1451" s="18"/>
      <c r="N1451" s="21"/>
    </row>
    <row r="1452" spans="1:14" ht="15">
      <c r="A1452" s="14">
        <v>143880</v>
      </c>
      <c r="B1452" s="12">
        <f t="shared" si="284"/>
        <v>-143.88</v>
      </c>
      <c r="C1452" s="12">
        <f t="shared" si="285"/>
        <v>0.33000000000001251</v>
      </c>
      <c r="D1452" s="16">
        <v>0.89563000000000004</v>
      </c>
      <c r="G1452" s="23"/>
      <c r="H1452" s="23"/>
      <c r="I1452" s="24"/>
      <c r="J1452" s="24"/>
      <c r="K1452" s="24"/>
      <c r="L1452" s="27"/>
      <c r="M1452" s="18"/>
      <c r="N1452" s="21"/>
    </row>
    <row r="1453" spans="1:14" ht="15">
      <c r="A1453" s="14">
        <v>143550</v>
      </c>
      <c r="B1453" s="12">
        <f t="shared" si="284"/>
        <v>-143.55000000000001</v>
      </c>
      <c r="C1453" s="12">
        <f t="shared" si="285"/>
        <v>0.32999999999998408</v>
      </c>
      <c r="D1453" s="16">
        <v>0.91647999999999996</v>
      </c>
      <c r="G1453" s="23"/>
      <c r="H1453" s="23"/>
      <c r="I1453" s="24"/>
      <c r="J1453" s="24"/>
      <c r="K1453" s="24"/>
      <c r="L1453" s="27"/>
      <c r="M1453" s="18"/>
      <c r="N1453" s="21"/>
    </row>
    <row r="1454" spans="1:14" ht="15">
      <c r="A1454" s="14">
        <v>143230</v>
      </c>
      <c r="B1454" s="12">
        <f t="shared" si="284"/>
        <v>-143.22999999999999</v>
      </c>
      <c r="C1454" s="12">
        <f t="shared" si="285"/>
        <v>0.3200000000000216</v>
      </c>
      <c r="D1454" s="16">
        <v>1.2037</v>
      </c>
      <c r="G1454" s="23"/>
      <c r="H1454" s="23"/>
      <c r="I1454" s="24"/>
      <c r="J1454" s="24"/>
      <c r="K1454" s="24"/>
      <c r="L1454" s="27"/>
      <c r="M1454" s="18"/>
      <c r="N1454" s="21"/>
    </row>
    <row r="1455" spans="1:14" ht="15">
      <c r="A1455" s="14">
        <v>142900</v>
      </c>
      <c r="B1455" s="12">
        <f t="shared" si="284"/>
        <v>-142.9</v>
      </c>
      <c r="C1455" s="12">
        <f t="shared" si="285"/>
        <v>0.32999999999998408</v>
      </c>
      <c r="D1455" s="16">
        <v>0.93518000000000001</v>
      </c>
      <c r="G1455" s="23"/>
      <c r="H1455" s="23"/>
      <c r="I1455" s="24"/>
      <c r="J1455" s="24"/>
      <c r="K1455" s="24"/>
      <c r="L1455" s="27"/>
      <c r="M1455" s="18"/>
      <c r="N1455" s="21"/>
    </row>
    <row r="1456" spans="1:14" ht="15">
      <c r="A1456" s="14">
        <v>142560</v>
      </c>
      <c r="B1456" s="12">
        <f t="shared" si="284"/>
        <v>-142.56</v>
      </c>
      <c r="C1456" s="12">
        <f t="shared" si="285"/>
        <v>0.34000000000000341</v>
      </c>
      <c r="D1456" s="16">
        <v>0.73897000000000002</v>
      </c>
      <c r="G1456" s="23"/>
      <c r="H1456" s="23"/>
      <c r="I1456" s="24"/>
      <c r="J1456" s="24"/>
      <c r="K1456" s="24"/>
      <c r="L1456" s="27"/>
      <c r="M1456" s="18"/>
      <c r="N1456" s="21"/>
    </row>
    <row r="1457" spans="1:14" ht="15">
      <c r="A1457" s="14">
        <v>142230</v>
      </c>
      <c r="B1457" s="12">
        <f t="shared" si="284"/>
        <v>-142.22999999999999</v>
      </c>
      <c r="C1457" s="12">
        <f t="shared" si="285"/>
        <v>0.33000000000001251</v>
      </c>
      <c r="D1457" s="16">
        <v>0.92100000000000004</v>
      </c>
      <c r="G1457" s="23"/>
      <c r="H1457" s="23"/>
      <c r="I1457" s="24"/>
      <c r="J1457" s="24"/>
      <c r="K1457" s="24"/>
      <c r="L1457" s="27"/>
      <c r="M1457" s="18"/>
      <c r="N1457" s="21"/>
    </row>
    <row r="1458" spans="1:14" ht="15">
      <c r="A1458" s="14">
        <v>141900</v>
      </c>
      <c r="B1458" s="12">
        <f t="shared" si="284"/>
        <v>-141.9</v>
      </c>
      <c r="C1458" s="12">
        <f t="shared" si="285"/>
        <v>0.32999999999998408</v>
      </c>
      <c r="D1458" s="16">
        <v>0.87766999999999995</v>
      </c>
      <c r="G1458" s="23"/>
      <c r="H1458" s="63"/>
      <c r="I1458" s="24"/>
      <c r="J1458" s="24"/>
      <c r="K1458" s="24"/>
      <c r="L1458" s="27"/>
      <c r="M1458" s="18"/>
      <c r="N1458" s="21"/>
    </row>
    <row r="1459" spans="1:14" ht="15">
      <c r="A1459" s="14">
        <v>141580</v>
      </c>
      <c r="B1459" s="12">
        <f t="shared" si="284"/>
        <v>-141.58000000000001</v>
      </c>
      <c r="C1459" s="12">
        <f t="shared" si="285"/>
        <v>0.31999999999999318</v>
      </c>
      <c r="D1459" s="16">
        <v>0.82784000000000002</v>
      </c>
      <c r="G1459" s="23"/>
      <c r="H1459" s="23"/>
      <c r="I1459" s="24"/>
      <c r="J1459" s="24"/>
      <c r="K1459" s="24"/>
      <c r="L1459" s="27"/>
      <c r="M1459" s="18"/>
      <c r="N1459" s="21"/>
    </row>
    <row r="1460" spans="1:14" ht="15">
      <c r="A1460" s="14">
        <v>141250</v>
      </c>
      <c r="B1460" s="12">
        <f t="shared" si="284"/>
        <v>-141.25</v>
      </c>
      <c r="C1460" s="12">
        <f t="shared" si="285"/>
        <v>0.33000000000001251</v>
      </c>
      <c r="D1460" s="16">
        <v>0.78990000000000005</v>
      </c>
      <c r="G1460" s="23"/>
      <c r="H1460" s="23"/>
      <c r="I1460" s="24"/>
      <c r="J1460" s="24"/>
      <c r="K1460" s="24"/>
      <c r="L1460" s="27"/>
      <c r="M1460" s="18"/>
      <c r="N1460" s="21"/>
    </row>
    <row r="1461" spans="1:14" ht="15">
      <c r="A1461" s="14">
        <v>140930</v>
      </c>
      <c r="B1461" s="12">
        <f t="shared" si="284"/>
        <v>-140.93</v>
      </c>
      <c r="C1461" s="12">
        <f t="shared" si="285"/>
        <v>0.31999999999999318</v>
      </c>
      <c r="D1461" s="16">
        <v>0.64342999999999995</v>
      </c>
      <c r="G1461" s="23"/>
      <c r="H1461" s="23"/>
      <c r="I1461" s="24"/>
      <c r="J1461" s="24"/>
      <c r="K1461" s="24"/>
      <c r="L1461" s="27"/>
      <c r="M1461" s="18"/>
      <c r="N1461" s="21"/>
    </row>
    <row r="1462" spans="1:14" ht="15">
      <c r="A1462" s="14">
        <v>140600</v>
      </c>
      <c r="B1462" s="12">
        <f t="shared" si="284"/>
        <v>-140.6</v>
      </c>
      <c r="C1462" s="12">
        <f t="shared" si="285"/>
        <v>0.33000000000001251</v>
      </c>
      <c r="D1462" s="16">
        <v>0.79607000000000006</v>
      </c>
      <c r="G1462" s="23"/>
      <c r="H1462" s="23"/>
      <c r="I1462" s="24"/>
      <c r="J1462" s="24"/>
      <c r="K1462" s="24"/>
      <c r="L1462" s="27"/>
      <c r="M1462" s="18"/>
      <c r="N1462" s="21"/>
    </row>
    <row r="1463" spans="1:14" ht="15">
      <c r="A1463" s="14">
        <v>140270</v>
      </c>
      <c r="B1463" s="12">
        <f t="shared" si="284"/>
        <v>-140.27000000000001</v>
      </c>
      <c r="C1463" s="12">
        <f t="shared" si="285"/>
        <v>0.32999999999998408</v>
      </c>
      <c r="D1463" s="16">
        <v>0.75126999999999999</v>
      </c>
      <c r="G1463" s="23"/>
      <c r="H1463" s="23"/>
      <c r="I1463" s="24"/>
      <c r="J1463" s="24"/>
      <c r="K1463" s="24"/>
      <c r="L1463" s="27"/>
      <c r="M1463" s="18"/>
      <c r="N1463" s="21"/>
    </row>
    <row r="1464" spans="1:14" ht="15">
      <c r="A1464" s="14">
        <v>139950</v>
      </c>
      <c r="B1464" s="12">
        <f t="shared" si="284"/>
        <v>-139.94999999999999</v>
      </c>
      <c r="C1464" s="12">
        <f t="shared" si="285"/>
        <v>0.3200000000000216</v>
      </c>
      <c r="D1464" s="16">
        <v>0.70752999999999999</v>
      </c>
      <c r="G1464" s="23"/>
      <c r="H1464" s="23"/>
      <c r="I1464" s="24"/>
      <c r="J1464" s="24"/>
      <c r="K1464" s="24"/>
      <c r="L1464" s="27"/>
      <c r="M1464" s="18"/>
      <c r="N1464" s="21"/>
    </row>
    <row r="1465" spans="1:14" ht="15">
      <c r="A1465" s="14">
        <v>139610</v>
      </c>
      <c r="B1465" s="12">
        <f t="shared" si="284"/>
        <v>-139.61000000000001</v>
      </c>
      <c r="C1465" s="12">
        <f t="shared" si="285"/>
        <v>0.33999999999997499</v>
      </c>
      <c r="D1465" s="16">
        <v>0.65339000000000003</v>
      </c>
      <c r="G1465" s="23"/>
      <c r="H1465" s="23"/>
      <c r="I1465" s="24"/>
      <c r="J1465" s="24"/>
      <c r="K1465" s="24"/>
      <c r="L1465" s="27"/>
      <c r="M1465" s="18"/>
      <c r="N1465" s="21"/>
    </row>
    <row r="1466" spans="1:14" ht="15">
      <c r="A1466" s="14">
        <v>139280</v>
      </c>
      <c r="B1466" s="12">
        <f t="shared" si="284"/>
        <v>-139.28</v>
      </c>
      <c r="C1466" s="12">
        <f t="shared" si="285"/>
        <v>0.33000000000001251</v>
      </c>
      <c r="D1466" s="16">
        <v>0.60906000000000005</v>
      </c>
      <c r="G1466" s="23"/>
      <c r="H1466" s="23"/>
      <c r="I1466" s="24"/>
      <c r="J1466" s="24"/>
      <c r="K1466" s="24"/>
      <c r="L1466" s="27"/>
      <c r="M1466" s="18"/>
      <c r="N1466" s="21"/>
    </row>
    <row r="1467" spans="1:14" ht="15">
      <c r="A1467" s="14">
        <v>138950</v>
      </c>
      <c r="B1467" s="12">
        <f t="shared" si="284"/>
        <v>-138.94999999999999</v>
      </c>
      <c r="C1467" s="12">
        <f t="shared" si="285"/>
        <v>0.33000000000001251</v>
      </c>
      <c r="D1467" s="16">
        <v>0.60450999999999999</v>
      </c>
      <c r="G1467" s="23"/>
      <c r="H1467" s="23"/>
      <c r="I1467" s="24"/>
      <c r="J1467" s="24"/>
      <c r="K1467" s="24"/>
      <c r="L1467" s="27"/>
      <c r="M1467" s="18"/>
      <c r="N1467" s="21"/>
    </row>
    <row r="1468" spans="1:14" ht="15">
      <c r="A1468" s="14">
        <v>138230</v>
      </c>
      <c r="B1468" s="12">
        <f t="shared" si="284"/>
        <v>-138.22999999999999</v>
      </c>
      <c r="C1468" s="12">
        <f t="shared" si="285"/>
        <v>0.71999999999999886</v>
      </c>
      <c r="D1468" s="16">
        <v>0.63759999999999994</v>
      </c>
      <c r="G1468" s="23"/>
      <c r="H1468" s="23"/>
      <c r="I1468" s="24"/>
      <c r="J1468" s="24"/>
      <c r="K1468" s="24"/>
      <c r="L1468" s="27"/>
      <c r="M1468" s="18"/>
      <c r="N1468" s="21"/>
    </row>
    <row r="1469" spans="1:14" ht="15">
      <c r="A1469" s="14">
        <v>137510</v>
      </c>
      <c r="B1469" s="12">
        <f t="shared" si="284"/>
        <v>-137.51</v>
      </c>
      <c r="C1469" s="12">
        <f t="shared" si="285"/>
        <v>0.71999999999999886</v>
      </c>
      <c r="D1469" s="16">
        <v>0.84177999999999997</v>
      </c>
      <c r="G1469" s="23"/>
      <c r="H1469" s="23"/>
      <c r="I1469" s="24"/>
      <c r="J1469" s="24"/>
      <c r="K1469" s="24"/>
      <c r="L1469" s="27"/>
      <c r="M1469" s="18"/>
      <c r="N1469" s="21"/>
    </row>
    <row r="1470" spans="1:14" ht="15">
      <c r="A1470" s="14">
        <v>136790</v>
      </c>
      <c r="B1470" s="12">
        <f t="shared" si="284"/>
        <v>-136.79</v>
      </c>
      <c r="C1470" s="12">
        <f t="shared" si="285"/>
        <v>0.71999999999999886</v>
      </c>
      <c r="D1470" s="16">
        <v>0.54088999999999998</v>
      </c>
      <c r="G1470" s="23"/>
      <c r="H1470" s="23"/>
      <c r="I1470" s="24"/>
      <c r="J1470" s="24"/>
      <c r="K1470" s="24"/>
      <c r="L1470" s="27"/>
      <c r="M1470" s="18"/>
      <c r="N1470" s="21"/>
    </row>
    <row r="1471" spans="1:14" ht="15">
      <c r="A1471" s="14">
        <v>136070</v>
      </c>
      <c r="B1471" s="12">
        <f t="shared" si="284"/>
        <v>-136.07</v>
      </c>
      <c r="C1471" s="12">
        <f t="shared" si="285"/>
        <v>0.71999999999999886</v>
      </c>
      <c r="D1471" s="16">
        <v>0.74975000000000003</v>
      </c>
      <c r="G1471" s="23"/>
      <c r="H1471" s="23"/>
      <c r="I1471" s="24"/>
      <c r="J1471" s="24"/>
      <c r="K1471" s="24"/>
      <c r="L1471" s="27"/>
      <c r="M1471" s="18"/>
      <c r="N1471" s="21"/>
    </row>
    <row r="1472" spans="1:14" ht="15">
      <c r="A1472" s="14">
        <v>135310</v>
      </c>
      <c r="B1472" s="12">
        <f t="shared" si="284"/>
        <v>-135.31</v>
      </c>
      <c r="C1472" s="12">
        <f t="shared" si="285"/>
        <v>0.75999999999999091</v>
      </c>
      <c r="D1472" s="16">
        <v>1.036</v>
      </c>
      <c r="G1472" s="23"/>
      <c r="H1472" s="23"/>
      <c r="I1472" s="24"/>
      <c r="J1472" s="24"/>
      <c r="K1472" s="24"/>
      <c r="L1472" s="27"/>
      <c r="M1472" s="18"/>
      <c r="N1472" s="21"/>
    </row>
    <row r="1473" spans="1:14" ht="15">
      <c r="A1473" s="14">
        <v>134590</v>
      </c>
      <c r="B1473" s="12">
        <f t="shared" si="284"/>
        <v>-134.59</v>
      </c>
      <c r="C1473" s="12">
        <f t="shared" si="285"/>
        <v>0.71999999999999886</v>
      </c>
      <c r="D1473" s="16">
        <v>0.76487000000000005</v>
      </c>
      <c r="G1473" s="23"/>
      <c r="H1473" s="23"/>
      <c r="I1473" s="24"/>
      <c r="J1473" s="24"/>
      <c r="K1473" s="24"/>
      <c r="L1473" s="27"/>
      <c r="M1473" s="18"/>
      <c r="N1473" s="21"/>
    </row>
    <row r="1474" spans="1:14" ht="15">
      <c r="A1474" s="14">
        <v>133870</v>
      </c>
      <c r="B1474" s="12">
        <f t="shared" si="284"/>
        <v>-133.87</v>
      </c>
      <c r="C1474" s="12">
        <f t="shared" si="285"/>
        <v>0.71999999999999886</v>
      </c>
      <c r="D1474" s="16">
        <v>0.71830000000000005</v>
      </c>
      <c r="G1474" s="23"/>
      <c r="H1474" s="23"/>
      <c r="I1474" s="24"/>
      <c r="J1474" s="24"/>
      <c r="K1474" s="24"/>
      <c r="L1474" s="27"/>
      <c r="M1474" s="18"/>
      <c r="N1474" s="21"/>
    </row>
    <row r="1475" spans="1:14" ht="15">
      <c r="A1475" s="14">
        <v>133150</v>
      </c>
      <c r="B1475" s="12">
        <f t="shared" ref="B1475:B1538" si="286">-A1475/1000</f>
        <v>-133.15</v>
      </c>
      <c r="C1475" s="12">
        <f t="shared" si="285"/>
        <v>0.71999999999999886</v>
      </c>
      <c r="D1475" s="16">
        <v>0.70955000000000001</v>
      </c>
      <c r="G1475" s="23"/>
      <c r="H1475" s="23"/>
      <c r="I1475" s="24"/>
      <c r="J1475" s="24"/>
      <c r="K1475" s="24"/>
      <c r="L1475" s="27"/>
      <c r="M1475" s="18"/>
      <c r="N1475" s="21"/>
    </row>
    <row r="1476" spans="1:14" ht="15">
      <c r="A1476" s="14">
        <v>132430</v>
      </c>
      <c r="B1476" s="12">
        <f t="shared" si="286"/>
        <v>-132.43</v>
      </c>
      <c r="C1476" s="12">
        <f t="shared" ref="C1476:C1539" si="287">B1476-B1475</f>
        <v>0.71999999999999886</v>
      </c>
      <c r="D1476" s="16">
        <v>1.1789000000000001</v>
      </c>
      <c r="G1476" s="23"/>
      <c r="H1476" s="23"/>
      <c r="I1476" s="24"/>
      <c r="J1476" s="24"/>
      <c r="K1476" s="24"/>
      <c r="L1476" s="27"/>
      <c r="M1476" s="18"/>
      <c r="N1476" s="21"/>
    </row>
    <row r="1477" spans="1:14" ht="15">
      <c r="A1477" s="14">
        <v>131710</v>
      </c>
      <c r="B1477" s="12">
        <f t="shared" si="286"/>
        <v>-131.71</v>
      </c>
      <c r="C1477" s="12">
        <f t="shared" si="287"/>
        <v>0.71999999999999886</v>
      </c>
      <c r="D1477" s="16">
        <v>2.0078</v>
      </c>
      <c r="G1477" s="23"/>
      <c r="H1477" s="23"/>
      <c r="I1477" s="24"/>
      <c r="J1477" s="24"/>
      <c r="K1477" s="24"/>
      <c r="L1477" s="27"/>
      <c r="M1477" s="18"/>
      <c r="N1477" s="21"/>
    </row>
    <row r="1478" spans="1:14" ht="15">
      <c r="A1478" s="14">
        <v>130990</v>
      </c>
      <c r="B1478" s="12">
        <f t="shared" si="286"/>
        <v>-130.99</v>
      </c>
      <c r="C1478" s="12">
        <f t="shared" si="287"/>
        <v>0.71999999999999886</v>
      </c>
      <c r="D1478" s="16">
        <v>1.4708000000000001</v>
      </c>
      <c r="G1478" s="23"/>
      <c r="H1478" s="23"/>
      <c r="I1478" s="24"/>
      <c r="J1478" s="24"/>
      <c r="K1478" s="24"/>
      <c r="L1478" s="27"/>
      <c r="M1478" s="18"/>
      <c r="N1478" s="21"/>
    </row>
    <row r="1479" spans="1:14" ht="15">
      <c r="A1479" s="14">
        <v>130260</v>
      </c>
      <c r="B1479" s="12">
        <f t="shared" si="286"/>
        <v>-130.26</v>
      </c>
      <c r="C1479" s="12">
        <f t="shared" si="287"/>
        <v>0.73000000000001819</v>
      </c>
      <c r="D1479" s="16">
        <v>0.98194999999999999</v>
      </c>
      <c r="G1479" s="23"/>
      <c r="H1479" s="23"/>
      <c r="I1479" s="24"/>
      <c r="J1479" s="24"/>
      <c r="K1479" s="24"/>
      <c r="L1479" s="27"/>
      <c r="M1479" s="18"/>
      <c r="N1479" s="21"/>
    </row>
    <row r="1480" spans="1:14" ht="15">
      <c r="A1480" s="14">
        <v>129510</v>
      </c>
      <c r="B1480" s="12">
        <f t="shared" si="286"/>
        <v>-129.51</v>
      </c>
      <c r="C1480" s="12">
        <f t="shared" si="287"/>
        <v>0.75</v>
      </c>
      <c r="D1480" s="16">
        <v>1.0486</v>
      </c>
      <c r="G1480" s="23"/>
      <c r="H1480" s="23"/>
      <c r="I1480" s="24"/>
      <c r="J1480" s="24"/>
      <c r="K1480" s="24"/>
      <c r="L1480" s="27"/>
      <c r="M1480" s="18"/>
      <c r="N1480" s="21"/>
    </row>
    <row r="1481" spans="1:14" ht="15">
      <c r="A1481" s="14">
        <v>128790</v>
      </c>
      <c r="B1481" s="12">
        <f t="shared" si="286"/>
        <v>-128.79</v>
      </c>
      <c r="C1481" s="12">
        <f t="shared" si="287"/>
        <v>0.71999999999999886</v>
      </c>
      <c r="D1481" s="16">
        <v>1.1031</v>
      </c>
      <c r="G1481" s="23"/>
      <c r="H1481" s="23"/>
      <c r="I1481" s="24"/>
      <c r="J1481" s="24"/>
      <c r="K1481" s="24"/>
      <c r="L1481" s="27"/>
      <c r="M1481" s="18"/>
      <c r="N1481" s="21"/>
    </row>
    <row r="1482" spans="1:14" ht="15">
      <c r="A1482" s="14">
        <v>128070</v>
      </c>
      <c r="B1482" s="12">
        <f t="shared" si="286"/>
        <v>-128.07</v>
      </c>
      <c r="C1482" s="12">
        <f t="shared" si="287"/>
        <v>0.71999999999999886</v>
      </c>
      <c r="D1482" s="16">
        <v>1.1552</v>
      </c>
      <c r="G1482" s="23"/>
      <c r="H1482" s="23"/>
      <c r="I1482" s="24"/>
      <c r="J1482" s="24"/>
      <c r="K1482" s="24"/>
      <c r="L1482" s="27"/>
      <c r="M1482" s="18"/>
      <c r="N1482" s="21"/>
    </row>
    <row r="1483" spans="1:14" ht="15">
      <c r="A1483" s="14">
        <v>127350</v>
      </c>
      <c r="B1483" s="12">
        <f t="shared" si="286"/>
        <v>-127.35</v>
      </c>
      <c r="C1483" s="12">
        <f t="shared" si="287"/>
        <v>0.71999999999999886</v>
      </c>
      <c r="D1483" s="16">
        <v>1.1594</v>
      </c>
      <c r="G1483" s="23"/>
      <c r="H1483" s="23"/>
      <c r="I1483" s="24"/>
      <c r="J1483" s="24"/>
      <c r="K1483" s="24"/>
      <c r="L1483" s="27"/>
      <c r="M1483" s="18"/>
      <c r="N1483" s="21"/>
    </row>
    <row r="1484" spans="1:14" ht="15">
      <c r="A1484" s="14">
        <v>126630</v>
      </c>
      <c r="B1484" s="12">
        <f t="shared" si="286"/>
        <v>-126.63</v>
      </c>
      <c r="C1484" s="12">
        <f t="shared" si="287"/>
        <v>0.71999999999999886</v>
      </c>
      <c r="D1484" s="16">
        <v>1.6177999999999999</v>
      </c>
      <c r="G1484" s="23"/>
      <c r="H1484" s="23"/>
      <c r="I1484" s="24"/>
      <c r="J1484" s="24"/>
      <c r="K1484" s="24"/>
      <c r="L1484" s="27"/>
      <c r="M1484" s="18"/>
      <c r="N1484" s="21"/>
    </row>
    <row r="1485" spans="1:14" ht="15">
      <c r="A1485" s="14">
        <v>125900</v>
      </c>
      <c r="B1485" s="12">
        <f t="shared" si="286"/>
        <v>-125.9</v>
      </c>
      <c r="C1485" s="12">
        <f t="shared" si="287"/>
        <v>0.72999999999998977</v>
      </c>
      <c r="D1485" s="16">
        <v>1.2749999999999999</v>
      </c>
      <c r="G1485" s="23"/>
      <c r="H1485" s="23"/>
      <c r="I1485" s="24"/>
      <c r="J1485" s="24"/>
      <c r="K1485" s="24"/>
      <c r="L1485" s="27"/>
      <c r="M1485" s="18"/>
      <c r="N1485" s="21"/>
    </row>
    <row r="1486" spans="1:14" ht="15">
      <c r="A1486" s="14">
        <v>125180</v>
      </c>
      <c r="B1486" s="12">
        <f t="shared" si="286"/>
        <v>-125.18</v>
      </c>
      <c r="C1486" s="12">
        <f t="shared" si="287"/>
        <v>0.71999999999999886</v>
      </c>
      <c r="D1486" s="16">
        <v>1.5895999999999999</v>
      </c>
      <c r="G1486" s="23"/>
      <c r="H1486" s="23"/>
      <c r="I1486" s="24"/>
      <c r="J1486" s="24"/>
      <c r="K1486" s="24"/>
      <c r="L1486" s="27"/>
      <c r="M1486" s="18"/>
      <c r="N1486" s="21"/>
    </row>
    <row r="1487" spans="1:14" ht="15">
      <c r="A1487" s="14">
        <v>124460</v>
      </c>
      <c r="B1487" s="12">
        <f t="shared" si="286"/>
        <v>-124.46</v>
      </c>
      <c r="C1487" s="12">
        <f t="shared" si="287"/>
        <v>0.72000000000001307</v>
      </c>
      <c r="D1487" s="16">
        <v>1.1778</v>
      </c>
      <c r="G1487" s="23"/>
      <c r="H1487" s="23"/>
      <c r="I1487" s="24"/>
      <c r="J1487" s="24"/>
      <c r="K1487" s="24"/>
      <c r="L1487" s="27"/>
      <c r="M1487" s="18"/>
      <c r="N1487" s="21"/>
    </row>
    <row r="1488" spans="1:14" ht="15">
      <c r="A1488" s="14">
        <v>123710</v>
      </c>
      <c r="B1488" s="12">
        <f t="shared" si="286"/>
        <v>-123.71</v>
      </c>
      <c r="C1488" s="12">
        <f t="shared" si="287"/>
        <v>0.75</v>
      </c>
      <c r="D1488" s="16">
        <v>1.4638</v>
      </c>
      <c r="G1488" s="23"/>
      <c r="H1488" s="23"/>
      <c r="I1488" s="24"/>
      <c r="J1488" s="24"/>
      <c r="K1488" s="24"/>
      <c r="L1488" s="27"/>
      <c r="M1488" s="18"/>
      <c r="N1488" s="21"/>
    </row>
    <row r="1489" spans="1:14" ht="15">
      <c r="A1489" s="14">
        <v>122990</v>
      </c>
      <c r="B1489" s="12">
        <f t="shared" si="286"/>
        <v>-122.99</v>
      </c>
      <c r="C1489" s="12">
        <f t="shared" si="287"/>
        <v>0.71999999999999886</v>
      </c>
      <c r="D1489" s="16">
        <v>0.95342000000000005</v>
      </c>
      <c r="G1489" s="23"/>
      <c r="H1489" s="23"/>
      <c r="I1489" s="24"/>
      <c r="J1489" s="24"/>
      <c r="K1489" s="24"/>
      <c r="L1489" s="27"/>
      <c r="M1489" s="18"/>
      <c r="N1489" s="21"/>
    </row>
    <row r="1490" spans="1:14" ht="15">
      <c r="A1490" s="14">
        <v>122270</v>
      </c>
      <c r="B1490" s="12">
        <f t="shared" si="286"/>
        <v>-122.27</v>
      </c>
      <c r="C1490" s="12">
        <f t="shared" si="287"/>
        <v>0.71999999999999886</v>
      </c>
      <c r="D1490" s="16">
        <v>1.1025</v>
      </c>
      <c r="G1490" s="23"/>
      <c r="H1490" s="23"/>
      <c r="I1490" s="24"/>
      <c r="J1490" s="24"/>
      <c r="K1490" s="24"/>
      <c r="L1490" s="27"/>
      <c r="M1490" s="18"/>
      <c r="N1490" s="21"/>
    </row>
    <row r="1491" spans="1:14" ht="15">
      <c r="A1491" s="14">
        <v>121540</v>
      </c>
      <c r="B1491" s="12">
        <f t="shared" si="286"/>
        <v>-121.54</v>
      </c>
      <c r="C1491" s="12">
        <f t="shared" si="287"/>
        <v>0.72999999999998977</v>
      </c>
      <c r="D1491" s="16">
        <v>0.9607</v>
      </c>
      <c r="G1491" s="23"/>
      <c r="H1491" s="23"/>
      <c r="I1491" s="24"/>
      <c r="J1491" s="24"/>
      <c r="K1491" s="24"/>
      <c r="L1491" s="27"/>
      <c r="M1491" s="18"/>
      <c r="N1491" s="21"/>
    </row>
    <row r="1492" spans="1:14" ht="15">
      <c r="A1492" s="14">
        <v>120820</v>
      </c>
      <c r="B1492" s="12">
        <f t="shared" si="286"/>
        <v>-120.82</v>
      </c>
      <c r="C1492" s="12">
        <f t="shared" si="287"/>
        <v>0.72000000000001307</v>
      </c>
      <c r="D1492" s="16">
        <v>0.64032999999999995</v>
      </c>
      <c r="G1492" s="23"/>
      <c r="H1492" s="23"/>
      <c r="I1492" s="24"/>
      <c r="J1492" s="24"/>
      <c r="K1492" s="24"/>
      <c r="L1492" s="27"/>
      <c r="M1492" s="18"/>
      <c r="N1492" s="21"/>
    </row>
    <row r="1493" spans="1:14" ht="15">
      <c r="A1493" s="14">
        <v>120100</v>
      </c>
      <c r="B1493" s="12">
        <f t="shared" si="286"/>
        <v>-120.1</v>
      </c>
      <c r="C1493" s="12">
        <f t="shared" si="287"/>
        <v>0.71999999999999886</v>
      </c>
      <c r="D1493" s="16">
        <v>0.92806999999999995</v>
      </c>
      <c r="G1493" s="23"/>
      <c r="H1493" s="23"/>
      <c r="I1493" s="24"/>
      <c r="J1493" s="24"/>
      <c r="K1493" s="24"/>
      <c r="L1493" s="27"/>
      <c r="M1493" s="18"/>
      <c r="N1493" s="21"/>
    </row>
    <row r="1494" spans="1:14" ht="15">
      <c r="A1494" s="14">
        <v>119380</v>
      </c>
      <c r="B1494" s="12">
        <f t="shared" si="286"/>
        <v>-119.38</v>
      </c>
      <c r="C1494" s="12">
        <f t="shared" si="287"/>
        <v>0.71999999999999886</v>
      </c>
      <c r="D1494" s="16">
        <v>0.79535999999999996</v>
      </c>
      <c r="G1494" s="23"/>
      <c r="H1494" s="23"/>
      <c r="I1494" s="24"/>
      <c r="J1494" s="24"/>
      <c r="K1494" s="24"/>
      <c r="L1494" s="27"/>
      <c r="M1494" s="18"/>
      <c r="N1494" s="21"/>
    </row>
    <row r="1495" spans="1:14" ht="15">
      <c r="A1495" s="14">
        <v>118660</v>
      </c>
      <c r="B1495" s="12">
        <f t="shared" si="286"/>
        <v>-118.66</v>
      </c>
      <c r="C1495" s="12">
        <f t="shared" si="287"/>
        <v>0.71999999999999886</v>
      </c>
      <c r="D1495" s="16">
        <v>0.77998000000000001</v>
      </c>
      <c r="G1495" s="23"/>
      <c r="H1495" s="23"/>
      <c r="I1495" s="24"/>
      <c r="J1495" s="24"/>
      <c r="K1495" s="24"/>
      <c r="L1495" s="27"/>
      <c r="M1495" s="18"/>
      <c r="N1495" s="21"/>
    </row>
    <row r="1496" spans="1:14" ht="15">
      <c r="A1496" s="14">
        <v>117910</v>
      </c>
      <c r="B1496" s="12">
        <f t="shared" si="286"/>
        <v>-117.91</v>
      </c>
      <c r="C1496" s="12">
        <f t="shared" si="287"/>
        <v>0.75</v>
      </c>
      <c r="D1496" s="16">
        <v>0.78051999999999999</v>
      </c>
      <c r="G1496" s="23"/>
      <c r="H1496" s="23"/>
      <c r="I1496" s="24"/>
      <c r="J1496" s="24"/>
      <c r="K1496" s="24"/>
      <c r="L1496" s="27"/>
      <c r="M1496" s="18"/>
      <c r="N1496" s="21"/>
    </row>
    <row r="1497" spans="1:14" ht="15">
      <c r="A1497" s="14">
        <v>117180</v>
      </c>
      <c r="B1497" s="12">
        <f t="shared" si="286"/>
        <v>-117.18</v>
      </c>
      <c r="C1497" s="12">
        <f t="shared" si="287"/>
        <v>0.72999999999998977</v>
      </c>
      <c r="D1497" s="16">
        <v>0.78695000000000004</v>
      </c>
      <c r="G1497" s="23"/>
      <c r="H1497" s="23"/>
      <c r="I1497" s="24"/>
      <c r="J1497" s="24"/>
      <c r="K1497" s="24"/>
      <c r="L1497" s="27"/>
      <c r="M1497" s="18"/>
      <c r="N1497" s="21"/>
    </row>
    <row r="1498" spans="1:14" ht="15">
      <c r="A1498" s="14">
        <v>116460</v>
      </c>
      <c r="B1498" s="12">
        <f t="shared" si="286"/>
        <v>-116.46</v>
      </c>
      <c r="C1498" s="12">
        <f t="shared" si="287"/>
        <v>0.72000000000001307</v>
      </c>
      <c r="D1498" s="16">
        <v>0.62661999999999995</v>
      </c>
      <c r="G1498" s="23"/>
      <c r="H1498" s="23"/>
      <c r="I1498" s="24"/>
      <c r="J1498" s="24"/>
      <c r="K1498" s="24"/>
      <c r="L1498" s="27"/>
      <c r="M1498" s="18"/>
      <c r="N1498" s="21"/>
    </row>
    <row r="1499" spans="1:14" ht="15">
      <c r="A1499" s="14">
        <v>115740</v>
      </c>
      <c r="B1499" s="12">
        <f t="shared" si="286"/>
        <v>-115.74</v>
      </c>
      <c r="C1499" s="12">
        <f t="shared" si="287"/>
        <v>0.71999999999999886</v>
      </c>
      <c r="D1499" s="16">
        <v>0.73353999999999997</v>
      </c>
      <c r="G1499" s="23"/>
      <c r="H1499" s="23"/>
      <c r="I1499" s="24"/>
      <c r="J1499" s="24"/>
      <c r="K1499" s="24"/>
      <c r="L1499" s="27"/>
      <c r="M1499" s="18"/>
      <c r="N1499" s="21"/>
    </row>
    <row r="1500" spans="1:14" ht="15">
      <c r="A1500" s="14">
        <v>115020</v>
      </c>
      <c r="B1500" s="12">
        <f t="shared" si="286"/>
        <v>-115.02</v>
      </c>
      <c r="C1500" s="12">
        <f t="shared" si="287"/>
        <v>0.71999999999999886</v>
      </c>
      <c r="D1500" s="16">
        <v>0.59336999999999995</v>
      </c>
      <c r="G1500" s="23"/>
      <c r="H1500" s="23"/>
      <c r="I1500" s="24"/>
      <c r="J1500" s="24"/>
      <c r="K1500" s="24"/>
      <c r="L1500" s="27"/>
      <c r="M1500" s="18"/>
      <c r="N1500" s="21"/>
    </row>
    <row r="1501" spans="1:14" ht="15">
      <c r="A1501" s="14">
        <v>114390</v>
      </c>
      <c r="B1501" s="12">
        <f t="shared" si="286"/>
        <v>-114.39</v>
      </c>
      <c r="C1501" s="12">
        <f t="shared" si="287"/>
        <v>0.62999999999999545</v>
      </c>
      <c r="D1501" s="16">
        <v>0.74539</v>
      </c>
      <c r="G1501" s="23"/>
      <c r="H1501" s="23"/>
      <c r="I1501" s="24"/>
      <c r="J1501" s="24"/>
      <c r="K1501" s="24"/>
      <c r="L1501" s="27"/>
      <c r="M1501" s="18"/>
      <c r="N1501" s="21"/>
    </row>
    <row r="1502" spans="1:14" ht="15">
      <c r="A1502" s="14">
        <v>113670</v>
      </c>
      <c r="B1502" s="12">
        <f t="shared" si="286"/>
        <v>-113.67</v>
      </c>
      <c r="C1502" s="12">
        <f t="shared" si="287"/>
        <v>0.71999999999999886</v>
      </c>
      <c r="D1502" s="16">
        <v>0.84369000000000005</v>
      </c>
      <c r="G1502" s="23"/>
      <c r="H1502" s="23"/>
      <c r="I1502" s="24"/>
      <c r="J1502" s="24"/>
      <c r="K1502" s="24"/>
      <c r="L1502" s="27"/>
      <c r="M1502" s="18"/>
      <c r="N1502" s="21"/>
    </row>
    <row r="1503" spans="1:14" ht="15">
      <c r="A1503" s="14">
        <v>112920</v>
      </c>
      <c r="B1503" s="12">
        <f t="shared" si="286"/>
        <v>-112.92</v>
      </c>
      <c r="C1503" s="12">
        <f t="shared" si="287"/>
        <v>0.75</v>
      </c>
      <c r="D1503" s="16">
        <v>0.73073999999999995</v>
      </c>
      <c r="G1503" s="23"/>
      <c r="H1503" s="23"/>
      <c r="I1503" s="24"/>
      <c r="J1503" s="24"/>
      <c r="K1503" s="24"/>
      <c r="L1503" s="27"/>
      <c r="M1503" s="18"/>
      <c r="N1503" s="21"/>
    </row>
    <row r="1504" spans="1:14" ht="15">
      <c r="A1504" s="14">
        <v>112200</v>
      </c>
      <c r="B1504" s="12">
        <f t="shared" si="286"/>
        <v>-112.2</v>
      </c>
      <c r="C1504" s="12">
        <f t="shared" si="287"/>
        <v>0.71999999999999886</v>
      </c>
      <c r="D1504" s="16">
        <v>0.57423000000000002</v>
      </c>
      <c r="G1504" s="23"/>
      <c r="H1504" s="23"/>
      <c r="I1504" s="24"/>
      <c r="J1504" s="24"/>
      <c r="K1504" s="24"/>
      <c r="L1504" s="27"/>
      <c r="M1504" s="18"/>
      <c r="N1504" s="21"/>
    </row>
    <row r="1505" spans="1:14" ht="15">
      <c r="A1505" s="14">
        <v>111480</v>
      </c>
      <c r="B1505" s="12">
        <f t="shared" si="286"/>
        <v>-111.48</v>
      </c>
      <c r="C1505" s="12">
        <f t="shared" si="287"/>
        <v>0.71999999999999886</v>
      </c>
      <c r="D1505" s="16">
        <v>0.37584000000000001</v>
      </c>
      <c r="G1505" s="23"/>
      <c r="H1505" s="23"/>
      <c r="I1505" s="24"/>
      <c r="J1505" s="24"/>
      <c r="K1505" s="24"/>
      <c r="L1505" s="27"/>
      <c r="M1505" s="18"/>
      <c r="N1505" s="21"/>
    </row>
    <row r="1506" spans="1:14" ht="15">
      <c r="A1506" s="14">
        <v>110720</v>
      </c>
      <c r="B1506" s="12">
        <f t="shared" si="286"/>
        <v>-110.72</v>
      </c>
      <c r="C1506" s="12">
        <f t="shared" si="287"/>
        <v>0.76000000000000512</v>
      </c>
      <c r="D1506" s="16">
        <v>0.34492</v>
      </c>
      <c r="G1506" s="23"/>
      <c r="H1506" s="23"/>
      <c r="I1506" s="24"/>
      <c r="J1506" s="24"/>
      <c r="K1506" s="24"/>
      <c r="L1506" s="27"/>
      <c r="M1506" s="18"/>
      <c r="N1506" s="21"/>
    </row>
    <row r="1507" spans="1:14" ht="15">
      <c r="A1507" s="14">
        <v>110000</v>
      </c>
      <c r="B1507" s="12">
        <f t="shared" si="286"/>
        <v>-110</v>
      </c>
      <c r="C1507" s="12">
        <f t="shared" si="287"/>
        <v>0.71999999999999886</v>
      </c>
      <c r="D1507" s="16">
        <v>0.42424000000000001</v>
      </c>
      <c r="G1507" s="23"/>
      <c r="H1507" s="23"/>
      <c r="I1507" s="24"/>
      <c r="J1507" s="24"/>
      <c r="K1507" s="24"/>
      <c r="L1507" s="27"/>
      <c r="M1507" s="18"/>
      <c r="N1507" s="21"/>
    </row>
    <row r="1508" spans="1:14" ht="15">
      <c r="A1508" s="14">
        <v>109280</v>
      </c>
      <c r="B1508" s="12">
        <f t="shared" si="286"/>
        <v>-109.28</v>
      </c>
      <c r="C1508" s="12">
        <f t="shared" si="287"/>
        <v>0.71999999999999886</v>
      </c>
      <c r="D1508" s="16">
        <v>0.50397000000000003</v>
      </c>
      <c r="G1508" s="23"/>
      <c r="H1508" s="23"/>
      <c r="I1508" s="24"/>
      <c r="J1508" s="24"/>
      <c r="K1508" s="24"/>
      <c r="L1508" s="27"/>
      <c r="M1508" s="18"/>
      <c r="N1508" s="21"/>
    </row>
    <row r="1509" spans="1:14" ht="15">
      <c r="A1509" s="14">
        <v>108530</v>
      </c>
      <c r="B1509" s="12">
        <f t="shared" si="286"/>
        <v>-108.53</v>
      </c>
      <c r="C1509" s="12">
        <f t="shared" si="287"/>
        <v>0.75</v>
      </c>
      <c r="D1509" s="16">
        <v>0.64861000000000002</v>
      </c>
      <c r="G1509" s="23"/>
      <c r="H1509" s="23"/>
      <c r="I1509" s="24"/>
      <c r="J1509" s="24"/>
      <c r="K1509" s="24"/>
      <c r="L1509" s="27"/>
      <c r="M1509" s="18"/>
      <c r="N1509" s="21"/>
    </row>
    <row r="1510" spans="1:14" ht="15">
      <c r="A1510" s="14">
        <v>107810</v>
      </c>
      <c r="B1510" s="12">
        <f t="shared" si="286"/>
        <v>-107.81</v>
      </c>
      <c r="C1510" s="12">
        <f t="shared" si="287"/>
        <v>0.71999999999999886</v>
      </c>
      <c r="D1510" s="16">
        <v>0.39887</v>
      </c>
      <c r="G1510" s="23"/>
      <c r="H1510" s="23"/>
      <c r="I1510" s="24"/>
      <c r="J1510" s="24"/>
      <c r="K1510" s="24"/>
      <c r="L1510" s="27"/>
      <c r="M1510" s="18"/>
      <c r="N1510" s="21"/>
    </row>
    <row r="1511" spans="1:14" ht="15">
      <c r="A1511" s="14">
        <v>107080</v>
      </c>
      <c r="B1511" s="12">
        <f t="shared" si="286"/>
        <v>-107.08</v>
      </c>
      <c r="C1511" s="12">
        <f t="shared" si="287"/>
        <v>0.73000000000000398</v>
      </c>
      <c r="D1511" s="16">
        <v>0.53649000000000002</v>
      </c>
      <c r="G1511" s="23"/>
      <c r="H1511" s="23"/>
      <c r="I1511" s="24"/>
      <c r="J1511" s="24"/>
      <c r="K1511" s="24"/>
      <c r="L1511" s="27"/>
      <c r="M1511" s="18"/>
      <c r="N1511" s="21"/>
    </row>
    <row r="1512" spans="1:14" ht="15">
      <c r="A1512" s="14">
        <v>106330</v>
      </c>
      <c r="B1512" s="12">
        <f t="shared" si="286"/>
        <v>-106.33</v>
      </c>
      <c r="C1512" s="12">
        <f t="shared" si="287"/>
        <v>0.75</v>
      </c>
      <c r="D1512" s="16">
        <v>0.66661999999999999</v>
      </c>
      <c r="G1512" s="23"/>
      <c r="H1512" s="23"/>
      <c r="I1512" s="24"/>
      <c r="J1512" s="24"/>
      <c r="K1512" s="24"/>
      <c r="L1512" s="27"/>
      <c r="M1512" s="18"/>
      <c r="N1512" s="21"/>
    </row>
    <row r="1513" spans="1:14" ht="15">
      <c r="A1513" s="14">
        <v>105610</v>
      </c>
      <c r="B1513" s="12">
        <f t="shared" si="286"/>
        <v>-105.61</v>
      </c>
      <c r="C1513" s="12">
        <f t="shared" si="287"/>
        <v>0.71999999999999886</v>
      </c>
      <c r="D1513" s="16">
        <v>0.66856000000000004</v>
      </c>
      <c r="G1513" s="23"/>
      <c r="H1513" s="23"/>
      <c r="I1513" s="24"/>
      <c r="J1513" s="24"/>
      <c r="K1513" s="24"/>
      <c r="L1513" s="27"/>
      <c r="M1513" s="18"/>
      <c r="N1513" s="21"/>
    </row>
    <row r="1514" spans="1:14" ht="15">
      <c r="A1514" s="14">
        <v>104890</v>
      </c>
      <c r="B1514" s="12">
        <f t="shared" si="286"/>
        <v>-104.89</v>
      </c>
      <c r="C1514" s="12">
        <f t="shared" si="287"/>
        <v>0.71999999999999886</v>
      </c>
      <c r="D1514" s="16">
        <v>0.76295000000000002</v>
      </c>
      <c r="G1514" s="23"/>
      <c r="H1514" s="23"/>
      <c r="I1514" s="24"/>
      <c r="J1514" s="24"/>
      <c r="K1514" s="24"/>
      <c r="L1514" s="27"/>
      <c r="M1514" s="18"/>
      <c r="N1514" s="21"/>
    </row>
    <row r="1515" spans="1:14" ht="15">
      <c r="A1515" s="14">
        <v>104140</v>
      </c>
      <c r="B1515" s="12">
        <f t="shared" si="286"/>
        <v>-104.14</v>
      </c>
      <c r="C1515" s="12">
        <f t="shared" si="287"/>
        <v>0.75</v>
      </c>
      <c r="D1515" s="16">
        <v>0.57123000000000002</v>
      </c>
      <c r="G1515" s="23"/>
      <c r="H1515" s="23"/>
      <c r="I1515" s="24"/>
      <c r="J1515" s="24"/>
      <c r="K1515" s="24"/>
      <c r="L1515" s="27"/>
      <c r="M1515" s="18"/>
      <c r="N1515" s="21"/>
    </row>
    <row r="1516" spans="1:14" ht="15">
      <c r="A1516" s="14">
        <v>103420</v>
      </c>
      <c r="B1516" s="12">
        <f t="shared" si="286"/>
        <v>-103.42</v>
      </c>
      <c r="C1516" s="12">
        <f t="shared" si="287"/>
        <v>0.71999999999999886</v>
      </c>
      <c r="D1516" s="16">
        <v>0.62444999999999995</v>
      </c>
      <c r="G1516" s="23"/>
      <c r="H1516" s="23"/>
      <c r="I1516" s="24"/>
      <c r="J1516" s="24"/>
      <c r="K1516" s="24"/>
      <c r="L1516" s="27"/>
      <c r="M1516" s="18"/>
      <c r="N1516" s="21"/>
    </row>
    <row r="1517" spans="1:14" ht="15">
      <c r="A1517" s="14">
        <v>102790</v>
      </c>
      <c r="B1517" s="12">
        <f t="shared" si="286"/>
        <v>-102.79</v>
      </c>
      <c r="C1517" s="12">
        <f t="shared" si="287"/>
        <v>0.62999999999999545</v>
      </c>
      <c r="D1517" s="16">
        <v>0.61397999999999997</v>
      </c>
      <c r="G1517" s="23"/>
      <c r="H1517" s="23"/>
      <c r="I1517" s="24"/>
      <c r="J1517" s="24"/>
      <c r="K1517" s="24"/>
      <c r="L1517" s="27"/>
      <c r="M1517" s="18"/>
      <c r="N1517" s="21"/>
    </row>
    <row r="1518" spans="1:14" ht="15">
      <c r="A1518" s="14">
        <v>102070</v>
      </c>
      <c r="B1518" s="12">
        <f t="shared" si="286"/>
        <v>-102.07</v>
      </c>
      <c r="C1518" s="12">
        <f t="shared" si="287"/>
        <v>0.72000000000001307</v>
      </c>
      <c r="D1518" s="16">
        <v>0.38967000000000002</v>
      </c>
      <c r="G1518" s="23"/>
      <c r="H1518" s="23"/>
      <c r="I1518" s="24"/>
      <c r="J1518" s="24"/>
      <c r="K1518" s="24"/>
      <c r="L1518" s="27"/>
      <c r="M1518" s="18"/>
      <c r="N1518" s="21"/>
    </row>
    <row r="1519" spans="1:14" ht="15">
      <c r="A1519" s="14">
        <v>101310</v>
      </c>
      <c r="B1519" s="12">
        <f t="shared" si="286"/>
        <v>-101.31</v>
      </c>
      <c r="C1519" s="12">
        <f t="shared" si="287"/>
        <v>0.75999999999999091</v>
      </c>
      <c r="D1519" s="16">
        <v>0.52627999999999997</v>
      </c>
      <c r="G1519" s="23"/>
      <c r="H1519" s="23"/>
      <c r="I1519" s="24"/>
      <c r="J1519" s="24"/>
      <c r="K1519" s="24"/>
      <c r="L1519" s="27"/>
      <c r="M1519" s="18"/>
      <c r="N1519" s="21"/>
    </row>
    <row r="1520" spans="1:14" ht="15">
      <c r="A1520" s="14">
        <v>100590</v>
      </c>
      <c r="B1520" s="12">
        <f t="shared" si="286"/>
        <v>-100.59</v>
      </c>
      <c r="C1520" s="12">
        <f t="shared" si="287"/>
        <v>0.71999999999999886</v>
      </c>
      <c r="D1520" s="16">
        <v>0.59943000000000002</v>
      </c>
      <c r="G1520" s="23"/>
      <c r="H1520" s="23"/>
      <c r="I1520" s="24"/>
      <c r="J1520" s="24"/>
      <c r="K1520" s="24"/>
      <c r="L1520" s="27"/>
      <c r="M1520" s="18"/>
      <c r="N1520" s="21"/>
    </row>
    <row r="1521" spans="1:14" ht="15">
      <c r="A1521" s="14">
        <v>99839</v>
      </c>
      <c r="B1521" s="12">
        <f t="shared" si="286"/>
        <v>-99.838999999999999</v>
      </c>
      <c r="C1521" s="12">
        <f t="shared" si="287"/>
        <v>0.75100000000000477</v>
      </c>
      <c r="D1521" s="16">
        <v>0.72502999999999995</v>
      </c>
      <c r="G1521" s="23"/>
      <c r="H1521" s="23"/>
      <c r="I1521" s="24"/>
      <c r="J1521" s="24"/>
      <c r="K1521" s="24"/>
      <c r="L1521" s="27"/>
      <c r="M1521" s="18"/>
      <c r="N1521" s="21"/>
    </row>
    <row r="1522" spans="1:14" ht="15">
      <c r="A1522" s="14">
        <v>99118</v>
      </c>
      <c r="B1522" s="12">
        <f t="shared" si="286"/>
        <v>-99.117999999999995</v>
      </c>
      <c r="C1522" s="12">
        <f t="shared" si="287"/>
        <v>0.72100000000000364</v>
      </c>
      <c r="D1522" s="16">
        <v>0.68045999999999995</v>
      </c>
      <c r="G1522" s="23"/>
      <c r="H1522" s="23"/>
      <c r="I1522" s="24"/>
      <c r="J1522" s="24"/>
      <c r="K1522" s="24"/>
      <c r="L1522" s="27"/>
      <c r="M1522" s="18"/>
      <c r="N1522" s="21"/>
    </row>
    <row r="1523" spans="1:14" ht="15">
      <c r="A1523" s="14">
        <v>98365</v>
      </c>
      <c r="B1523" s="12">
        <f t="shared" si="286"/>
        <v>-98.364999999999995</v>
      </c>
      <c r="C1523" s="12">
        <f t="shared" si="287"/>
        <v>0.75300000000000011</v>
      </c>
      <c r="D1523" s="16">
        <v>0.88804000000000005</v>
      </c>
      <c r="G1523" s="23"/>
      <c r="H1523" s="23"/>
      <c r="I1523" s="24"/>
      <c r="J1523" s="24"/>
      <c r="K1523" s="24"/>
      <c r="L1523" s="27"/>
      <c r="M1523" s="18"/>
      <c r="N1523" s="21"/>
    </row>
    <row r="1524" spans="1:14" ht="15">
      <c r="A1524" s="14">
        <v>97643</v>
      </c>
      <c r="B1524" s="12">
        <f t="shared" si="286"/>
        <v>-97.643000000000001</v>
      </c>
      <c r="C1524" s="12">
        <f t="shared" si="287"/>
        <v>0.7219999999999942</v>
      </c>
      <c r="D1524" s="16">
        <v>0.75380000000000003</v>
      </c>
      <c r="G1524" s="23"/>
      <c r="H1524" s="23"/>
      <c r="I1524" s="24"/>
      <c r="J1524" s="24"/>
      <c r="K1524" s="24"/>
      <c r="L1524" s="27"/>
      <c r="M1524" s="18"/>
      <c r="N1524" s="21"/>
    </row>
    <row r="1525" spans="1:14" ht="15">
      <c r="A1525" s="14">
        <v>96891</v>
      </c>
      <c r="B1525" s="12">
        <f t="shared" si="286"/>
        <v>-96.891000000000005</v>
      </c>
      <c r="C1525" s="12">
        <f t="shared" si="287"/>
        <v>0.75199999999999534</v>
      </c>
      <c r="D1525" s="16">
        <v>0.88561999999999996</v>
      </c>
      <c r="G1525" s="23"/>
      <c r="H1525" s="23"/>
      <c r="I1525" s="24"/>
      <c r="J1525" s="24"/>
      <c r="K1525" s="24"/>
      <c r="L1525" s="27"/>
      <c r="M1525" s="18"/>
      <c r="N1525" s="21"/>
    </row>
    <row r="1526" spans="1:14" ht="15">
      <c r="A1526" s="14">
        <v>96169</v>
      </c>
      <c r="B1526" s="12">
        <f t="shared" si="286"/>
        <v>-96.168999999999997</v>
      </c>
      <c r="C1526" s="12">
        <f t="shared" si="287"/>
        <v>0.72200000000000841</v>
      </c>
      <c r="D1526" s="16">
        <v>0.83233000000000001</v>
      </c>
      <c r="G1526" s="23"/>
      <c r="H1526" s="23"/>
      <c r="I1526" s="24"/>
      <c r="J1526" s="24"/>
      <c r="K1526" s="24"/>
      <c r="L1526" s="27"/>
      <c r="M1526" s="18"/>
      <c r="N1526" s="21"/>
    </row>
    <row r="1527" spans="1:14" ht="15">
      <c r="A1527" s="14">
        <v>95416</v>
      </c>
      <c r="B1527" s="12">
        <f t="shared" si="286"/>
        <v>-95.415999999999997</v>
      </c>
      <c r="C1527" s="12">
        <f t="shared" si="287"/>
        <v>0.75300000000000011</v>
      </c>
      <c r="D1527" s="16">
        <v>1.0746</v>
      </c>
      <c r="G1527" s="23"/>
      <c r="H1527" s="23"/>
      <c r="I1527" s="24"/>
      <c r="J1527" s="24"/>
      <c r="K1527" s="24"/>
      <c r="L1527" s="27"/>
      <c r="M1527" s="18"/>
      <c r="N1527" s="21"/>
    </row>
    <row r="1528" spans="1:14" ht="15">
      <c r="A1528" s="14">
        <v>94695</v>
      </c>
      <c r="B1528" s="12">
        <f t="shared" si="286"/>
        <v>-94.694999999999993</v>
      </c>
      <c r="C1528" s="12">
        <f t="shared" si="287"/>
        <v>0.72100000000000364</v>
      </c>
      <c r="D1528" s="16">
        <v>0.53751000000000004</v>
      </c>
      <c r="G1528" s="23"/>
      <c r="H1528" s="23"/>
      <c r="I1528" s="24"/>
      <c r="J1528" s="24"/>
      <c r="K1528" s="24"/>
      <c r="L1528" s="27"/>
      <c r="M1528" s="18"/>
      <c r="N1528" s="21"/>
    </row>
    <row r="1529" spans="1:14" ht="15">
      <c r="A1529" s="14">
        <v>93942</v>
      </c>
      <c r="B1529" s="12">
        <f t="shared" si="286"/>
        <v>-93.941999999999993</v>
      </c>
      <c r="C1529" s="12">
        <f t="shared" si="287"/>
        <v>0.75300000000000011</v>
      </c>
      <c r="D1529" s="16">
        <v>0.70169000000000004</v>
      </c>
      <c r="G1529" s="23"/>
      <c r="H1529" s="23"/>
      <c r="I1529" s="24"/>
      <c r="J1529" s="24"/>
      <c r="K1529" s="24"/>
      <c r="L1529" s="27"/>
      <c r="M1529" s="18"/>
      <c r="N1529" s="21"/>
    </row>
    <row r="1530" spans="1:14" ht="15">
      <c r="A1530" s="14">
        <v>93221</v>
      </c>
      <c r="B1530" s="12">
        <f t="shared" si="286"/>
        <v>-93.221000000000004</v>
      </c>
      <c r="C1530" s="12">
        <f t="shared" si="287"/>
        <v>0.72099999999998943</v>
      </c>
      <c r="D1530" s="16">
        <v>0.90952</v>
      </c>
      <c r="G1530" s="23"/>
      <c r="H1530" s="23"/>
      <c r="I1530" s="24"/>
      <c r="J1530" s="24"/>
      <c r="K1530" s="24"/>
      <c r="L1530" s="27"/>
      <c r="M1530" s="18"/>
      <c r="N1530" s="21"/>
    </row>
    <row r="1531" spans="1:14" ht="15">
      <c r="A1531" s="14">
        <v>92499</v>
      </c>
      <c r="B1531" s="12">
        <f t="shared" si="286"/>
        <v>-92.498999999999995</v>
      </c>
      <c r="C1531" s="12">
        <f t="shared" si="287"/>
        <v>0.72200000000000841</v>
      </c>
      <c r="D1531" s="16">
        <v>1.0370999999999999</v>
      </c>
      <c r="G1531" s="23"/>
      <c r="H1531" s="23"/>
      <c r="I1531" s="24"/>
      <c r="J1531" s="24"/>
      <c r="K1531" s="24"/>
      <c r="L1531" s="27"/>
      <c r="M1531" s="18"/>
      <c r="N1531" s="21"/>
    </row>
    <row r="1532" spans="1:14" ht="15">
      <c r="A1532" s="14">
        <v>91746</v>
      </c>
      <c r="B1532" s="12">
        <f t="shared" si="286"/>
        <v>-91.745999999999995</v>
      </c>
      <c r="C1532" s="12">
        <f t="shared" si="287"/>
        <v>0.75300000000000011</v>
      </c>
      <c r="D1532" s="16">
        <v>1.1773</v>
      </c>
      <c r="G1532" s="23"/>
      <c r="H1532" s="23"/>
      <c r="I1532" s="24"/>
      <c r="J1532" s="24"/>
      <c r="K1532" s="24"/>
      <c r="L1532" s="27"/>
      <c r="M1532" s="18"/>
      <c r="N1532" s="21"/>
    </row>
    <row r="1533" spans="1:14" ht="15">
      <c r="A1533" s="14">
        <v>91025</v>
      </c>
      <c r="B1533" s="12">
        <f t="shared" si="286"/>
        <v>-91.025000000000006</v>
      </c>
      <c r="C1533" s="12">
        <f t="shared" si="287"/>
        <v>0.72099999999998943</v>
      </c>
      <c r="D1533" s="16">
        <v>1.2605</v>
      </c>
      <c r="G1533" s="23"/>
      <c r="H1533" s="23"/>
      <c r="I1533" s="24"/>
      <c r="J1533" s="24"/>
      <c r="K1533" s="24"/>
      <c r="L1533" s="27"/>
      <c r="M1533" s="18"/>
      <c r="N1533" s="21"/>
    </row>
    <row r="1534" spans="1:14" ht="15">
      <c r="A1534" s="14">
        <v>90272</v>
      </c>
      <c r="B1534" s="12">
        <f t="shared" si="286"/>
        <v>-90.272000000000006</v>
      </c>
      <c r="C1534" s="12">
        <f t="shared" si="287"/>
        <v>0.75300000000000011</v>
      </c>
      <c r="D1534" s="16">
        <v>1.0736000000000001</v>
      </c>
      <c r="G1534" s="23"/>
      <c r="H1534" s="23"/>
      <c r="I1534" s="24"/>
      <c r="J1534" s="24"/>
      <c r="K1534" s="24"/>
      <c r="L1534" s="27"/>
      <c r="M1534" s="18"/>
      <c r="N1534" s="21"/>
    </row>
    <row r="1535" spans="1:14" ht="15">
      <c r="A1535" s="14">
        <v>89551</v>
      </c>
      <c r="B1535" s="12">
        <f t="shared" si="286"/>
        <v>-89.551000000000002</v>
      </c>
      <c r="C1535" s="12">
        <f t="shared" si="287"/>
        <v>0.72100000000000364</v>
      </c>
      <c r="D1535" s="16">
        <v>1.1893</v>
      </c>
      <c r="G1535" s="23"/>
      <c r="H1535" s="23"/>
      <c r="I1535" s="24"/>
      <c r="J1535" s="24"/>
      <c r="K1535" s="24"/>
      <c r="L1535" s="27"/>
      <c r="M1535" s="18"/>
      <c r="N1535" s="21"/>
    </row>
    <row r="1536" spans="1:14" ht="15">
      <c r="A1536" s="14">
        <v>88798</v>
      </c>
      <c r="B1536" s="12">
        <f t="shared" si="286"/>
        <v>-88.798000000000002</v>
      </c>
      <c r="C1536" s="12">
        <f t="shared" si="287"/>
        <v>0.75300000000000011</v>
      </c>
      <c r="D1536" s="16">
        <v>0.53388000000000002</v>
      </c>
      <c r="G1536" s="23"/>
      <c r="H1536" s="23"/>
      <c r="I1536" s="24"/>
      <c r="J1536" s="24"/>
      <c r="K1536" s="24"/>
      <c r="L1536" s="27"/>
      <c r="M1536" s="18"/>
      <c r="N1536" s="21"/>
    </row>
    <row r="1537" spans="1:14" ht="15">
      <c r="A1537" s="14">
        <v>88076</v>
      </c>
      <c r="B1537" s="12">
        <f t="shared" si="286"/>
        <v>-88.075999999999993</v>
      </c>
      <c r="C1537" s="12">
        <f t="shared" si="287"/>
        <v>0.72200000000000841</v>
      </c>
      <c r="D1537" s="16">
        <v>0.74002000000000001</v>
      </c>
      <c r="G1537" s="23"/>
      <c r="H1537" s="23"/>
      <c r="I1537" s="24"/>
      <c r="J1537" s="24"/>
      <c r="K1537" s="24"/>
      <c r="L1537" s="27"/>
      <c r="M1537" s="18"/>
      <c r="N1537" s="21"/>
    </row>
    <row r="1538" spans="1:14" ht="15">
      <c r="A1538" s="14">
        <v>87324</v>
      </c>
      <c r="B1538" s="12">
        <f t="shared" si="286"/>
        <v>-87.323999999999998</v>
      </c>
      <c r="C1538" s="12">
        <f t="shared" si="287"/>
        <v>0.75199999999999534</v>
      </c>
      <c r="D1538" s="16">
        <v>0.80662999999999996</v>
      </c>
      <c r="G1538" s="23"/>
      <c r="H1538" s="23"/>
      <c r="I1538" s="24"/>
      <c r="J1538" s="24"/>
      <c r="K1538" s="24"/>
      <c r="L1538" s="27"/>
      <c r="M1538" s="18"/>
      <c r="N1538" s="21"/>
    </row>
    <row r="1539" spans="1:14" ht="15">
      <c r="A1539" s="14">
        <v>86602</v>
      </c>
      <c r="B1539" s="12">
        <f t="shared" ref="B1539:B1602" si="288">-A1539/1000</f>
        <v>-86.602000000000004</v>
      </c>
      <c r="C1539" s="12">
        <f t="shared" si="287"/>
        <v>0.7219999999999942</v>
      </c>
      <c r="D1539" s="16">
        <v>0.65025999999999995</v>
      </c>
      <c r="G1539" s="23"/>
      <c r="H1539" s="23"/>
      <c r="I1539" s="24"/>
      <c r="J1539" s="24"/>
      <c r="K1539" s="24"/>
      <c r="L1539" s="27"/>
      <c r="M1539" s="18"/>
      <c r="N1539" s="21"/>
    </row>
    <row r="1540" spans="1:14" ht="15">
      <c r="A1540" s="14">
        <v>85850</v>
      </c>
      <c r="B1540" s="12">
        <f t="shared" si="288"/>
        <v>-85.85</v>
      </c>
      <c r="C1540" s="12">
        <f t="shared" ref="C1540:C1603" si="289">B1540-B1539</f>
        <v>0.75200000000000955</v>
      </c>
      <c r="D1540" s="16">
        <v>0.40594999999999998</v>
      </c>
      <c r="G1540" s="23"/>
      <c r="H1540" s="23"/>
      <c r="I1540" s="24"/>
      <c r="J1540" s="24"/>
      <c r="K1540" s="24"/>
      <c r="L1540" s="27"/>
      <c r="M1540" s="18"/>
      <c r="N1540" s="21"/>
    </row>
    <row r="1541" spans="1:14" ht="15">
      <c r="A1541" s="14">
        <v>85128</v>
      </c>
      <c r="B1541" s="12">
        <f t="shared" si="288"/>
        <v>-85.128</v>
      </c>
      <c r="C1541" s="12">
        <f t="shared" si="289"/>
        <v>0.7219999999999942</v>
      </c>
      <c r="D1541" s="16">
        <v>0.62119000000000002</v>
      </c>
      <c r="G1541" s="23"/>
      <c r="H1541" s="23"/>
      <c r="I1541" s="24"/>
      <c r="J1541" s="24"/>
      <c r="K1541" s="24"/>
      <c r="L1541" s="27"/>
      <c r="M1541" s="18"/>
      <c r="N1541" s="21"/>
    </row>
    <row r="1542" spans="1:14" ht="15">
      <c r="A1542" s="14">
        <v>84375</v>
      </c>
      <c r="B1542" s="12">
        <f t="shared" si="288"/>
        <v>-84.375</v>
      </c>
      <c r="C1542" s="12">
        <f t="shared" si="289"/>
        <v>0.75300000000000011</v>
      </c>
      <c r="D1542" s="16">
        <v>0.82889999999999997</v>
      </c>
      <c r="G1542" s="23"/>
      <c r="H1542" s="23"/>
      <c r="I1542" s="24"/>
      <c r="J1542" s="24"/>
      <c r="K1542" s="24"/>
      <c r="L1542" s="27"/>
      <c r="M1542" s="18"/>
      <c r="N1542" s="21"/>
    </row>
    <row r="1543" spans="1:14" ht="15">
      <c r="A1543" s="14">
        <v>83654</v>
      </c>
      <c r="B1543" s="12">
        <f t="shared" si="288"/>
        <v>-83.653999999999996</v>
      </c>
      <c r="C1543" s="12">
        <f t="shared" si="289"/>
        <v>0.72100000000000364</v>
      </c>
      <c r="D1543" s="16">
        <v>0.78686999999999996</v>
      </c>
      <c r="G1543" s="23"/>
      <c r="H1543" s="23"/>
      <c r="I1543" s="24"/>
      <c r="J1543" s="24"/>
      <c r="K1543" s="24"/>
      <c r="L1543" s="27"/>
      <c r="M1543" s="18"/>
      <c r="N1543" s="21"/>
    </row>
    <row r="1544" spans="1:14" ht="15">
      <c r="A1544" s="14">
        <v>82932</v>
      </c>
      <c r="B1544" s="12">
        <f t="shared" si="288"/>
        <v>-82.932000000000002</v>
      </c>
      <c r="C1544" s="12">
        <f t="shared" si="289"/>
        <v>0.7219999999999942</v>
      </c>
      <c r="D1544" s="16">
        <v>0.90680000000000005</v>
      </c>
      <c r="G1544" s="23"/>
      <c r="H1544" s="23"/>
      <c r="I1544" s="24"/>
      <c r="J1544" s="24"/>
      <c r="K1544" s="24"/>
      <c r="L1544" s="27"/>
      <c r="M1544" s="18"/>
      <c r="N1544" s="21"/>
    </row>
    <row r="1545" spans="1:14" ht="15">
      <c r="A1545" s="14">
        <v>82180</v>
      </c>
      <c r="B1545" s="12">
        <f t="shared" si="288"/>
        <v>-82.18</v>
      </c>
      <c r="C1545" s="12">
        <f t="shared" si="289"/>
        <v>0.75199999999999534</v>
      </c>
      <c r="D1545" s="16">
        <v>0.75534999999999997</v>
      </c>
      <c r="G1545" s="23"/>
      <c r="H1545" s="23"/>
      <c r="I1545" s="24"/>
      <c r="J1545" s="24"/>
      <c r="K1545" s="24"/>
      <c r="L1545" s="27"/>
      <c r="M1545" s="18"/>
      <c r="N1545" s="21"/>
    </row>
    <row r="1546" spans="1:14" ht="15">
      <c r="A1546" s="14">
        <v>81458</v>
      </c>
      <c r="B1546" s="12">
        <f t="shared" si="288"/>
        <v>-81.457999999999998</v>
      </c>
      <c r="C1546" s="12">
        <f t="shared" si="289"/>
        <v>0.72200000000000841</v>
      </c>
      <c r="D1546" s="16">
        <v>0.71725000000000005</v>
      </c>
      <c r="G1546" s="23"/>
      <c r="H1546" s="23"/>
      <c r="I1546" s="24"/>
      <c r="J1546" s="24"/>
      <c r="K1546" s="24"/>
      <c r="L1546" s="27"/>
      <c r="M1546" s="18"/>
      <c r="N1546" s="21"/>
    </row>
    <row r="1547" spans="1:14" ht="15">
      <c r="A1547" s="14">
        <v>80705</v>
      </c>
      <c r="B1547" s="12">
        <f t="shared" si="288"/>
        <v>-80.704999999999998</v>
      </c>
      <c r="C1547" s="12">
        <f t="shared" si="289"/>
        <v>0.75300000000000011</v>
      </c>
      <c r="D1547" s="16">
        <v>0.56603999999999999</v>
      </c>
      <c r="G1547" s="23"/>
      <c r="H1547" s="23"/>
      <c r="I1547" s="24"/>
      <c r="J1547" s="24"/>
      <c r="K1547" s="24"/>
      <c r="L1547" s="27"/>
      <c r="M1547" s="18"/>
      <c r="N1547" s="21"/>
    </row>
    <row r="1548" spans="1:14" ht="15">
      <c r="A1548" s="14">
        <v>79984</v>
      </c>
      <c r="B1548" s="12">
        <f t="shared" si="288"/>
        <v>-79.983999999999995</v>
      </c>
      <c r="C1548" s="12">
        <f t="shared" si="289"/>
        <v>0.72100000000000364</v>
      </c>
      <c r="D1548" s="16">
        <v>0.84697</v>
      </c>
      <c r="G1548" s="23"/>
      <c r="H1548" s="23"/>
      <c r="I1548" s="24"/>
      <c r="J1548" s="24"/>
      <c r="K1548" s="24"/>
      <c r="L1548" s="27"/>
      <c r="M1548" s="18"/>
      <c r="N1548" s="21"/>
    </row>
    <row r="1549" spans="1:14" ht="15">
      <c r="A1549" s="14">
        <v>79231</v>
      </c>
      <c r="B1549" s="12">
        <f t="shared" si="288"/>
        <v>-79.230999999999995</v>
      </c>
      <c r="C1549" s="12">
        <f t="shared" si="289"/>
        <v>0.75300000000000011</v>
      </c>
      <c r="D1549" s="16">
        <v>0.71780999999999995</v>
      </c>
      <c r="G1549" s="23"/>
      <c r="H1549" s="23"/>
      <c r="I1549" s="24"/>
      <c r="J1549" s="24"/>
      <c r="K1549" s="24"/>
      <c r="L1549" s="27"/>
      <c r="M1549" s="18"/>
      <c r="N1549" s="21"/>
    </row>
    <row r="1550" spans="1:14" ht="15">
      <c r="A1550" s="14">
        <v>78510</v>
      </c>
      <c r="B1550" s="12">
        <f t="shared" si="288"/>
        <v>-78.510000000000005</v>
      </c>
      <c r="C1550" s="12">
        <f t="shared" si="289"/>
        <v>0.72099999999998943</v>
      </c>
      <c r="D1550" s="16">
        <v>0.40905999999999998</v>
      </c>
      <c r="G1550" s="23"/>
      <c r="H1550" s="23"/>
      <c r="I1550" s="24"/>
      <c r="J1550" s="24"/>
      <c r="K1550" s="24"/>
      <c r="L1550" s="27"/>
      <c r="M1550" s="18"/>
      <c r="N1550" s="21"/>
    </row>
    <row r="1551" spans="1:14" ht="15">
      <c r="A1551" s="14">
        <v>77757</v>
      </c>
      <c r="B1551" s="12">
        <f t="shared" si="288"/>
        <v>-77.757000000000005</v>
      </c>
      <c r="C1551" s="12">
        <f t="shared" si="289"/>
        <v>0.75300000000000011</v>
      </c>
      <c r="D1551" s="16">
        <v>0.49273</v>
      </c>
      <c r="G1551" s="23"/>
      <c r="H1551" s="23"/>
      <c r="I1551" s="24"/>
      <c r="J1551" s="24"/>
      <c r="K1551" s="24"/>
      <c r="L1551" s="27"/>
      <c r="M1551" s="18"/>
      <c r="N1551" s="21"/>
    </row>
    <row r="1552" spans="1:14" ht="15">
      <c r="A1552" s="14">
        <v>77035</v>
      </c>
      <c r="B1552" s="12">
        <f t="shared" si="288"/>
        <v>-77.034999999999997</v>
      </c>
      <c r="C1552" s="12">
        <f t="shared" si="289"/>
        <v>0.72200000000000841</v>
      </c>
      <c r="D1552" s="16">
        <v>0.86129999999999995</v>
      </c>
      <c r="G1552" s="23"/>
      <c r="H1552" s="23"/>
      <c r="I1552" s="24"/>
      <c r="J1552" s="24"/>
      <c r="K1552" s="24"/>
      <c r="L1552" s="27"/>
      <c r="M1552" s="18"/>
      <c r="N1552" s="21"/>
    </row>
    <row r="1553" spans="1:14" ht="15">
      <c r="A1553" s="14">
        <v>76283</v>
      </c>
      <c r="B1553" s="12">
        <f t="shared" si="288"/>
        <v>-76.283000000000001</v>
      </c>
      <c r="C1553" s="12">
        <f t="shared" si="289"/>
        <v>0.75199999999999534</v>
      </c>
      <c r="D1553" s="16">
        <v>0.60511999999999999</v>
      </c>
      <c r="G1553" s="23"/>
      <c r="H1553" s="23"/>
      <c r="I1553" s="24"/>
      <c r="J1553" s="24"/>
      <c r="K1553" s="24"/>
      <c r="L1553" s="27"/>
      <c r="M1553" s="18"/>
      <c r="N1553" s="21"/>
    </row>
    <row r="1554" spans="1:14" ht="15">
      <c r="A1554" s="14">
        <v>75561</v>
      </c>
      <c r="B1554" s="12">
        <f t="shared" si="288"/>
        <v>-75.561000000000007</v>
      </c>
      <c r="C1554" s="12">
        <f t="shared" si="289"/>
        <v>0.7219999999999942</v>
      </c>
      <c r="D1554" s="16">
        <v>0.87963999999999998</v>
      </c>
      <c r="G1554" s="23"/>
      <c r="H1554" s="23"/>
      <c r="I1554" s="24"/>
      <c r="J1554" s="24"/>
      <c r="K1554" s="24"/>
      <c r="L1554" s="27"/>
      <c r="M1554" s="18"/>
      <c r="N1554" s="21"/>
    </row>
    <row r="1555" spans="1:14" ht="15">
      <c r="A1555" s="14">
        <v>74809</v>
      </c>
      <c r="B1555" s="12">
        <f t="shared" si="288"/>
        <v>-74.808999999999997</v>
      </c>
      <c r="C1555" s="12">
        <f t="shared" si="289"/>
        <v>0.75200000000000955</v>
      </c>
      <c r="D1555" s="16">
        <v>1.2554000000000001</v>
      </c>
      <c r="G1555" s="23"/>
      <c r="H1555" s="23"/>
      <c r="I1555" s="24"/>
      <c r="J1555" s="24"/>
      <c r="K1555" s="24"/>
      <c r="L1555" s="27"/>
      <c r="M1555" s="18"/>
      <c r="N1555" s="21"/>
    </row>
    <row r="1556" spans="1:14" ht="15">
      <c r="A1556" s="14">
        <v>74087</v>
      </c>
      <c r="B1556" s="12">
        <f t="shared" si="288"/>
        <v>-74.087000000000003</v>
      </c>
      <c r="C1556" s="12">
        <f t="shared" si="289"/>
        <v>0.7219999999999942</v>
      </c>
      <c r="D1556" s="16">
        <v>1.2369000000000001</v>
      </c>
      <c r="G1556" s="23"/>
      <c r="H1556" s="23"/>
      <c r="I1556" s="24"/>
      <c r="J1556" s="24"/>
      <c r="K1556" s="24"/>
      <c r="L1556" s="27"/>
      <c r="M1556" s="18"/>
      <c r="N1556" s="21"/>
    </row>
    <row r="1557" spans="1:14" ht="15">
      <c r="A1557" s="14">
        <v>73146</v>
      </c>
      <c r="B1557" s="12">
        <f t="shared" si="288"/>
        <v>-73.146000000000001</v>
      </c>
      <c r="C1557" s="12">
        <f t="shared" si="289"/>
        <v>0.9410000000000025</v>
      </c>
      <c r="D1557" s="16">
        <v>1.0229999999999999</v>
      </c>
      <c r="G1557" s="23"/>
      <c r="H1557" s="23"/>
      <c r="I1557" s="24"/>
      <c r="J1557" s="24"/>
      <c r="K1557" s="24"/>
      <c r="L1557" s="27"/>
      <c r="M1557" s="18"/>
      <c r="N1557" s="21"/>
    </row>
    <row r="1558" spans="1:14" ht="15">
      <c r="A1558" s="14">
        <v>72425</v>
      </c>
      <c r="B1558" s="12">
        <f t="shared" si="288"/>
        <v>-72.424999999999997</v>
      </c>
      <c r="C1558" s="12">
        <f t="shared" si="289"/>
        <v>0.72100000000000364</v>
      </c>
      <c r="D1558" s="16">
        <v>1.0374000000000001</v>
      </c>
      <c r="G1558" s="23"/>
      <c r="H1558" s="23"/>
      <c r="I1558" s="24"/>
      <c r="J1558" s="24"/>
      <c r="K1558" s="24"/>
      <c r="L1558" s="27"/>
      <c r="M1558" s="18"/>
      <c r="N1558" s="21"/>
    </row>
    <row r="1559" spans="1:14" ht="15">
      <c r="A1559" s="14">
        <v>71672</v>
      </c>
      <c r="B1559" s="12">
        <f t="shared" si="288"/>
        <v>-71.671999999999997</v>
      </c>
      <c r="C1559" s="12">
        <f t="shared" si="289"/>
        <v>0.75300000000000011</v>
      </c>
      <c r="D1559" s="16">
        <v>1.1465000000000001</v>
      </c>
      <c r="G1559" s="23"/>
      <c r="H1559" s="23"/>
      <c r="I1559" s="24"/>
      <c r="J1559" s="24"/>
      <c r="K1559" s="24"/>
      <c r="L1559" s="27"/>
      <c r="M1559" s="18"/>
      <c r="N1559" s="21"/>
    </row>
    <row r="1560" spans="1:14" ht="15">
      <c r="A1560" s="14">
        <v>70950</v>
      </c>
      <c r="B1560" s="12">
        <f t="shared" si="288"/>
        <v>-70.95</v>
      </c>
      <c r="C1560" s="12">
        <f t="shared" si="289"/>
        <v>0.7219999999999942</v>
      </c>
      <c r="D1560" s="16">
        <v>1.026</v>
      </c>
      <c r="G1560" s="23"/>
      <c r="H1560" s="23"/>
      <c r="I1560" s="24"/>
      <c r="J1560" s="24"/>
      <c r="K1560" s="24"/>
      <c r="L1560" s="27"/>
      <c r="M1560" s="18"/>
      <c r="N1560" s="21"/>
    </row>
    <row r="1561" spans="1:14" ht="15">
      <c r="A1561" s="14">
        <v>70229</v>
      </c>
      <c r="B1561" s="12">
        <f t="shared" si="288"/>
        <v>-70.228999999999999</v>
      </c>
      <c r="C1561" s="12">
        <f t="shared" si="289"/>
        <v>0.72100000000000364</v>
      </c>
      <c r="D1561" s="16">
        <v>0.65669999999999995</v>
      </c>
      <c r="G1561" s="23"/>
      <c r="H1561" s="23"/>
      <c r="I1561" s="24"/>
      <c r="J1561" s="24"/>
      <c r="K1561" s="24"/>
      <c r="L1561" s="27"/>
      <c r="M1561" s="18"/>
      <c r="N1561" s="21"/>
    </row>
    <row r="1562" spans="1:14" ht="15">
      <c r="A1562" s="14">
        <v>69476</v>
      </c>
      <c r="B1562" s="12">
        <f t="shared" si="288"/>
        <v>-69.475999999999999</v>
      </c>
      <c r="C1562" s="12">
        <f t="shared" si="289"/>
        <v>0.75300000000000011</v>
      </c>
      <c r="D1562" s="16">
        <v>0.82108999999999999</v>
      </c>
      <c r="G1562" s="23"/>
      <c r="H1562" s="23"/>
      <c r="I1562" s="24"/>
      <c r="J1562" s="24"/>
      <c r="K1562" s="24"/>
      <c r="L1562" s="27"/>
      <c r="M1562" s="18"/>
      <c r="N1562" s="21"/>
    </row>
    <row r="1563" spans="1:14" ht="15">
      <c r="A1563" s="14">
        <v>68755</v>
      </c>
      <c r="B1563" s="12">
        <f t="shared" si="288"/>
        <v>-68.754999999999995</v>
      </c>
      <c r="C1563" s="12">
        <f t="shared" si="289"/>
        <v>0.72100000000000364</v>
      </c>
      <c r="D1563" s="16">
        <v>1.1224000000000001</v>
      </c>
      <c r="G1563" s="23"/>
      <c r="H1563" s="23"/>
      <c r="I1563" s="24"/>
      <c r="J1563" s="24"/>
      <c r="K1563" s="24"/>
      <c r="L1563" s="27"/>
      <c r="M1563" s="18"/>
      <c r="N1563" s="21"/>
    </row>
    <row r="1564" spans="1:14" ht="15">
      <c r="A1564" s="14">
        <v>68033</v>
      </c>
      <c r="B1564" s="12">
        <f t="shared" si="288"/>
        <v>-68.033000000000001</v>
      </c>
      <c r="C1564" s="12">
        <f t="shared" si="289"/>
        <v>0.7219999999999942</v>
      </c>
      <c r="D1564" s="16">
        <v>1.2708999999999999</v>
      </c>
      <c r="G1564" s="23"/>
      <c r="H1564" s="23"/>
      <c r="I1564" s="24"/>
      <c r="J1564" s="24"/>
      <c r="K1564" s="24"/>
      <c r="L1564" s="27"/>
      <c r="M1564" s="18"/>
      <c r="N1564" s="21"/>
    </row>
    <row r="1565" spans="1:14" ht="15">
      <c r="A1565" s="14">
        <v>67704</v>
      </c>
      <c r="B1565" s="12">
        <f t="shared" si="288"/>
        <v>-67.703999999999994</v>
      </c>
      <c r="C1565" s="12">
        <f t="shared" si="289"/>
        <v>0.32900000000000773</v>
      </c>
      <c r="D1565" s="16">
        <v>1.2173</v>
      </c>
      <c r="G1565" s="23"/>
      <c r="H1565" s="23"/>
      <c r="I1565" s="24"/>
      <c r="J1565" s="24"/>
      <c r="K1565" s="24"/>
      <c r="L1565" s="27"/>
      <c r="M1565" s="18"/>
      <c r="N1565" s="21"/>
    </row>
    <row r="1566" spans="1:14" ht="15">
      <c r="A1566" s="14">
        <v>67389</v>
      </c>
      <c r="B1566" s="12">
        <f t="shared" si="288"/>
        <v>-67.388999999999996</v>
      </c>
      <c r="C1566" s="12">
        <f t="shared" si="289"/>
        <v>0.31499999999999773</v>
      </c>
      <c r="D1566" s="16">
        <v>0.98350000000000004</v>
      </c>
      <c r="G1566" s="23"/>
      <c r="H1566" s="23"/>
      <c r="I1566" s="24"/>
      <c r="J1566" s="24"/>
      <c r="K1566" s="24"/>
      <c r="L1566" s="27"/>
      <c r="M1566" s="18"/>
      <c r="N1566" s="21"/>
    </row>
    <row r="1567" spans="1:14" ht="15">
      <c r="A1567" s="14">
        <v>67073</v>
      </c>
      <c r="B1567" s="12">
        <f t="shared" si="288"/>
        <v>-67.072999999999993</v>
      </c>
      <c r="C1567" s="12">
        <f t="shared" si="289"/>
        <v>0.3160000000000025</v>
      </c>
      <c r="D1567" s="16">
        <v>0.97101000000000004</v>
      </c>
      <c r="G1567" s="23"/>
      <c r="H1567" s="23"/>
      <c r="I1567" s="24"/>
      <c r="J1567" s="24"/>
      <c r="K1567" s="24"/>
      <c r="L1567" s="27"/>
      <c r="M1567" s="18"/>
      <c r="N1567" s="21"/>
    </row>
    <row r="1568" spans="1:14" ht="15">
      <c r="A1568" s="14">
        <v>66744</v>
      </c>
      <c r="B1568" s="12">
        <f t="shared" si="288"/>
        <v>-66.744</v>
      </c>
      <c r="C1568" s="12">
        <f t="shared" si="289"/>
        <v>0.32899999999999352</v>
      </c>
      <c r="D1568" s="16">
        <v>1.0852999999999999</v>
      </c>
      <c r="G1568" s="23"/>
      <c r="H1568" s="23"/>
      <c r="I1568" s="24"/>
      <c r="J1568" s="24"/>
      <c r="K1568" s="24"/>
      <c r="L1568" s="27"/>
      <c r="M1568" s="18"/>
      <c r="N1568" s="21"/>
    </row>
    <row r="1569" spans="1:14" ht="15">
      <c r="A1569" s="14">
        <v>66429</v>
      </c>
      <c r="B1569" s="12">
        <f t="shared" si="288"/>
        <v>-66.429000000000002</v>
      </c>
      <c r="C1569" s="12">
        <f t="shared" si="289"/>
        <v>0.31499999999999773</v>
      </c>
      <c r="D1569" s="16">
        <v>0.70691999999999999</v>
      </c>
      <c r="G1569" s="23"/>
      <c r="H1569" s="23"/>
      <c r="I1569" s="24"/>
      <c r="J1569" s="24"/>
      <c r="K1569" s="24"/>
      <c r="L1569" s="27"/>
      <c r="M1569" s="18"/>
      <c r="N1569" s="21"/>
    </row>
    <row r="1570" spans="1:14" ht="15">
      <c r="A1570" s="14">
        <v>66113</v>
      </c>
      <c r="B1570" s="12">
        <f t="shared" si="288"/>
        <v>-66.113</v>
      </c>
      <c r="C1570" s="12">
        <f t="shared" si="289"/>
        <v>0.3160000000000025</v>
      </c>
      <c r="D1570" s="16">
        <v>0.58391999999999999</v>
      </c>
      <c r="G1570" s="23"/>
      <c r="H1570" s="23"/>
      <c r="I1570" s="24"/>
      <c r="J1570" s="24"/>
      <c r="K1570" s="24"/>
      <c r="L1570" s="27"/>
      <c r="M1570" s="18"/>
      <c r="N1570" s="21"/>
    </row>
    <row r="1571" spans="1:14" ht="15">
      <c r="A1571" s="14">
        <v>65784</v>
      </c>
      <c r="B1571" s="12">
        <f t="shared" si="288"/>
        <v>-65.784000000000006</v>
      </c>
      <c r="C1571" s="12">
        <f t="shared" si="289"/>
        <v>0.32899999999999352</v>
      </c>
      <c r="D1571" s="16">
        <v>0.80840999999999996</v>
      </c>
      <c r="G1571" s="23"/>
      <c r="H1571" s="23"/>
      <c r="I1571" s="24"/>
      <c r="J1571" s="24"/>
      <c r="K1571" s="24"/>
      <c r="L1571" s="27"/>
      <c r="M1571" s="18"/>
      <c r="N1571" s="21"/>
    </row>
    <row r="1572" spans="1:14" ht="15">
      <c r="A1572" s="14">
        <v>65468</v>
      </c>
      <c r="B1572" s="12">
        <f t="shared" si="288"/>
        <v>-65.468000000000004</v>
      </c>
      <c r="C1572" s="12">
        <f t="shared" si="289"/>
        <v>0.3160000000000025</v>
      </c>
      <c r="D1572" s="16">
        <v>0.83928000000000003</v>
      </c>
      <c r="G1572" s="23"/>
      <c r="H1572" s="23"/>
      <c r="I1572" s="24"/>
      <c r="J1572" s="24"/>
      <c r="K1572" s="24"/>
      <c r="L1572" s="27"/>
      <c r="M1572" s="18"/>
      <c r="N1572" s="21"/>
    </row>
    <row r="1573" spans="1:14" ht="15">
      <c r="A1573" s="14">
        <v>65153</v>
      </c>
      <c r="B1573" s="12">
        <f t="shared" si="288"/>
        <v>-65.153000000000006</v>
      </c>
      <c r="C1573" s="12">
        <f t="shared" si="289"/>
        <v>0.31499999999999773</v>
      </c>
      <c r="D1573" s="16">
        <v>0.88351999999999997</v>
      </c>
      <c r="G1573" s="23"/>
      <c r="H1573" s="23"/>
      <c r="I1573" s="24"/>
      <c r="J1573" s="24"/>
      <c r="K1573" s="24"/>
      <c r="L1573" s="27"/>
      <c r="M1573" s="18"/>
      <c r="N1573" s="21"/>
    </row>
    <row r="1574" spans="1:14" ht="15">
      <c r="A1574" s="14">
        <v>64824</v>
      </c>
      <c r="B1574" s="12">
        <f t="shared" si="288"/>
        <v>-64.823999999999998</v>
      </c>
      <c r="C1574" s="12">
        <f t="shared" si="289"/>
        <v>0.32900000000000773</v>
      </c>
      <c r="D1574" s="16">
        <v>0.99407999999999996</v>
      </c>
      <c r="G1574" s="23"/>
      <c r="H1574" s="23"/>
      <c r="I1574" s="24"/>
      <c r="J1574" s="24"/>
      <c r="K1574" s="24"/>
      <c r="L1574" s="27"/>
      <c r="M1574" s="18"/>
      <c r="N1574" s="21"/>
    </row>
    <row r="1575" spans="1:14" ht="15">
      <c r="A1575" s="14">
        <v>64508</v>
      </c>
      <c r="B1575" s="12">
        <f t="shared" si="288"/>
        <v>-64.507999999999996</v>
      </c>
      <c r="C1575" s="12">
        <f t="shared" si="289"/>
        <v>0.3160000000000025</v>
      </c>
      <c r="D1575" s="16">
        <v>0.71216999999999997</v>
      </c>
      <c r="G1575" s="23"/>
      <c r="H1575" s="23"/>
      <c r="I1575" s="24"/>
      <c r="J1575" s="24"/>
      <c r="K1575" s="24"/>
      <c r="L1575" s="27"/>
      <c r="M1575" s="18"/>
      <c r="N1575" s="21"/>
    </row>
    <row r="1576" spans="1:14" ht="15">
      <c r="A1576" s="14">
        <v>64193</v>
      </c>
      <c r="B1576" s="12">
        <f t="shared" si="288"/>
        <v>-64.192999999999998</v>
      </c>
      <c r="C1576" s="12">
        <f t="shared" si="289"/>
        <v>0.31499999999999773</v>
      </c>
      <c r="D1576" s="16">
        <v>0.75370999999999999</v>
      </c>
      <c r="G1576" s="23"/>
      <c r="H1576" s="23"/>
      <c r="I1576" s="24"/>
      <c r="J1576" s="24"/>
      <c r="K1576" s="24"/>
      <c r="L1576" s="27"/>
      <c r="M1576" s="18"/>
      <c r="N1576" s="21"/>
    </row>
    <row r="1577" spans="1:14" ht="15">
      <c r="A1577" s="14">
        <v>63864</v>
      </c>
      <c r="B1577" s="12">
        <f t="shared" si="288"/>
        <v>-63.863999999999997</v>
      </c>
      <c r="C1577" s="12">
        <f t="shared" si="289"/>
        <v>0.32900000000000063</v>
      </c>
      <c r="D1577" s="16">
        <v>0.60372000000000003</v>
      </c>
      <c r="G1577" s="23"/>
      <c r="H1577" s="23"/>
      <c r="I1577" s="24"/>
      <c r="J1577" s="24"/>
      <c r="K1577" s="24"/>
      <c r="L1577" s="27"/>
      <c r="M1577" s="18"/>
      <c r="N1577" s="21"/>
    </row>
    <row r="1578" spans="1:14" ht="15">
      <c r="A1578" s="14">
        <v>63548</v>
      </c>
      <c r="B1578" s="12">
        <f t="shared" si="288"/>
        <v>-63.548000000000002</v>
      </c>
      <c r="C1578" s="12">
        <f t="shared" si="289"/>
        <v>0.3159999999999954</v>
      </c>
      <c r="D1578" s="16">
        <v>0.71547000000000005</v>
      </c>
      <c r="G1578" s="23"/>
      <c r="H1578" s="23"/>
      <c r="I1578" s="24"/>
      <c r="J1578" s="24"/>
      <c r="K1578" s="24"/>
      <c r="L1578" s="27"/>
      <c r="M1578" s="18"/>
      <c r="N1578" s="21"/>
    </row>
    <row r="1579" spans="1:14" ht="15">
      <c r="A1579" s="14">
        <v>63233</v>
      </c>
      <c r="B1579" s="12">
        <f t="shared" si="288"/>
        <v>-63.232999999999997</v>
      </c>
      <c r="C1579" s="12">
        <f t="shared" si="289"/>
        <v>0.31500000000000483</v>
      </c>
      <c r="D1579" s="16">
        <v>0.82677</v>
      </c>
      <c r="G1579" s="23"/>
      <c r="H1579" s="23"/>
      <c r="I1579" s="24"/>
      <c r="J1579" s="24"/>
      <c r="K1579" s="24"/>
      <c r="L1579" s="27"/>
      <c r="M1579" s="18"/>
      <c r="N1579" s="21"/>
    </row>
    <row r="1580" spans="1:14" ht="15">
      <c r="A1580" s="14">
        <v>62904</v>
      </c>
      <c r="B1580" s="12">
        <f t="shared" si="288"/>
        <v>-62.904000000000003</v>
      </c>
      <c r="C1580" s="12">
        <f t="shared" si="289"/>
        <v>0.32899999999999352</v>
      </c>
      <c r="D1580" s="16">
        <v>0.93142999999999998</v>
      </c>
      <c r="G1580" s="23"/>
      <c r="H1580" s="23"/>
      <c r="I1580" s="24"/>
      <c r="J1580" s="24"/>
      <c r="K1580" s="24"/>
      <c r="L1580" s="27"/>
      <c r="M1580" s="18"/>
      <c r="N1580" s="21"/>
    </row>
    <row r="1581" spans="1:14" ht="15">
      <c r="A1581" s="14">
        <v>62588</v>
      </c>
      <c r="B1581" s="12">
        <f t="shared" si="288"/>
        <v>-62.588000000000001</v>
      </c>
      <c r="C1581" s="12">
        <f t="shared" si="289"/>
        <v>0.3160000000000025</v>
      </c>
      <c r="D1581" s="16">
        <v>0.87490999999999997</v>
      </c>
      <c r="G1581" s="23"/>
      <c r="H1581" s="23"/>
      <c r="I1581" s="24"/>
      <c r="J1581" s="24"/>
      <c r="K1581" s="24"/>
      <c r="L1581" s="27"/>
      <c r="M1581" s="18"/>
      <c r="N1581" s="21"/>
    </row>
    <row r="1582" spans="1:14" ht="15">
      <c r="A1582" s="14">
        <v>62273</v>
      </c>
      <c r="B1582" s="12">
        <f t="shared" si="288"/>
        <v>-62.273000000000003</v>
      </c>
      <c r="C1582" s="12">
        <f t="shared" si="289"/>
        <v>0.31499999999999773</v>
      </c>
      <c r="D1582" s="16">
        <v>0.93391000000000002</v>
      </c>
      <c r="G1582" s="23"/>
      <c r="H1582" s="23"/>
      <c r="I1582" s="24"/>
      <c r="J1582" s="24"/>
      <c r="K1582" s="24"/>
      <c r="L1582" s="27"/>
      <c r="M1582" s="18"/>
      <c r="N1582" s="21"/>
    </row>
    <row r="1583" spans="1:14" ht="15">
      <c r="A1583" s="14">
        <v>61944</v>
      </c>
      <c r="B1583" s="12">
        <f t="shared" si="288"/>
        <v>-61.944000000000003</v>
      </c>
      <c r="C1583" s="12">
        <f t="shared" si="289"/>
        <v>0.32900000000000063</v>
      </c>
      <c r="D1583" s="16">
        <v>0.94015000000000004</v>
      </c>
      <c r="G1583" s="23"/>
      <c r="H1583" s="23"/>
      <c r="I1583" s="24"/>
      <c r="J1583" s="24"/>
      <c r="K1583" s="24"/>
      <c r="L1583" s="27"/>
      <c r="M1583" s="18"/>
      <c r="N1583" s="21"/>
    </row>
    <row r="1584" spans="1:14" ht="15">
      <c r="A1584" s="14">
        <v>61628</v>
      </c>
      <c r="B1584" s="12">
        <f t="shared" si="288"/>
        <v>-61.628</v>
      </c>
      <c r="C1584" s="12">
        <f t="shared" si="289"/>
        <v>0.3160000000000025</v>
      </c>
      <c r="D1584" s="16">
        <v>0.74929000000000001</v>
      </c>
      <c r="G1584" s="23"/>
      <c r="H1584" s="23"/>
      <c r="I1584" s="24"/>
      <c r="J1584" s="24"/>
      <c r="K1584" s="24"/>
      <c r="L1584" s="27"/>
      <c r="M1584" s="18"/>
      <c r="N1584" s="21"/>
    </row>
    <row r="1585" spans="1:14" ht="15">
      <c r="A1585" s="14">
        <v>61313</v>
      </c>
      <c r="B1585" s="12">
        <f t="shared" si="288"/>
        <v>-61.313000000000002</v>
      </c>
      <c r="C1585" s="12">
        <f t="shared" si="289"/>
        <v>0.31499999999999773</v>
      </c>
      <c r="D1585" s="16">
        <v>0.75951999999999997</v>
      </c>
      <c r="G1585" s="23"/>
      <c r="H1585" s="23"/>
      <c r="I1585" s="24"/>
      <c r="J1585" s="24"/>
      <c r="K1585" s="24"/>
      <c r="L1585" s="27"/>
      <c r="M1585" s="18"/>
      <c r="N1585" s="21"/>
    </row>
    <row r="1586" spans="1:14" ht="15">
      <c r="A1586" s="14">
        <v>60984</v>
      </c>
      <c r="B1586" s="12">
        <f t="shared" si="288"/>
        <v>-60.984000000000002</v>
      </c>
      <c r="C1586" s="12">
        <f t="shared" si="289"/>
        <v>0.32900000000000063</v>
      </c>
      <c r="D1586" s="16">
        <v>0.75712000000000002</v>
      </c>
      <c r="G1586" s="23"/>
      <c r="H1586" s="23"/>
      <c r="I1586" s="24"/>
      <c r="J1586" s="24"/>
      <c r="K1586" s="24"/>
      <c r="L1586" s="27"/>
      <c r="M1586" s="18"/>
      <c r="N1586" s="21"/>
    </row>
    <row r="1587" spans="1:14" ht="15">
      <c r="A1587" s="14">
        <v>60668</v>
      </c>
      <c r="B1587" s="12">
        <f t="shared" si="288"/>
        <v>-60.667999999999999</v>
      </c>
      <c r="C1587" s="12">
        <f t="shared" si="289"/>
        <v>0.3160000000000025</v>
      </c>
      <c r="D1587" s="16">
        <v>0.87936000000000003</v>
      </c>
      <c r="G1587" s="23"/>
      <c r="H1587" s="23"/>
      <c r="I1587" s="24"/>
      <c r="J1587" s="24"/>
      <c r="K1587" s="24"/>
      <c r="L1587" s="27"/>
      <c r="M1587" s="18"/>
      <c r="N1587" s="21"/>
    </row>
    <row r="1588" spans="1:14" ht="15">
      <c r="A1588" s="14">
        <v>60353</v>
      </c>
      <c r="B1588" s="12">
        <f t="shared" si="288"/>
        <v>-60.353000000000002</v>
      </c>
      <c r="C1588" s="12">
        <f t="shared" si="289"/>
        <v>0.31499999999999773</v>
      </c>
      <c r="D1588" s="16">
        <v>0.76232999999999995</v>
      </c>
      <c r="G1588" s="23"/>
      <c r="H1588" s="23"/>
      <c r="I1588" s="24"/>
      <c r="J1588" s="24"/>
      <c r="K1588" s="24"/>
      <c r="L1588" s="27"/>
      <c r="M1588" s="18"/>
      <c r="N1588" s="21"/>
    </row>
    <row r="1589" spans="1:14" ht="15">
      <c r="A1589" s="14">
        <v>60023</v>
      </c>
      <c r="B1589" s="12">
        <f t="shared" si="288"/>
        <v>-60.023000000000003</v>
      </c>
      <c r="C1589" s="12">
        <f t="shared" si="289"/>
        <v>0.32999999999999829</v>
      </c>
      <c r="D1589" s="16">
        <v>0.76937</v>
      </c>
      <c r="G1589" s="23"/>
      <c r="H1589" s="23"/>
      <c r="I1589" s="24"/>
      <c r="J1589" s="24"/>
      <c r="K1589" s="24"/>
      <c r="L1589" s="27"/>
      <c r="M1589" s="18"/>
      <c r="N1589" s="21"/>
    </row>
    <row r="1590" spans="1:14" ht="15">
      <c r="A1590" s="14">
        <v>59708</v>
      </c>
      <c r="B1590" s="12">
        <f t="shared" si="288"/>
        <v>-59.707999999999998</v>
      </c>
      <c r="C1590" s="12">
        <f t="shared" si="289"/>
        <v>0.31500000000000483</v>
      </c>
      <c r="D1590" s="16">
        <v>0.77375000000000005</v>
      </c>
      <c r="G1590" s="23"/>
      <c r="H1590" s="23"/>
      <c r="I1590" s="24"/>
      <c r="J1590" s="24"/>
      <c r="K1590" s="24"/>
      <c r="L1590" s="27"/>
      <c r="M1590" s="18"/>
      <c r="N1590" s="21"/>
    </row>
    <row r="1591" spans="1:14" ht="15">
      <c r="A1591" s="14">
        <v>59392</v>
      </c>
      <c r="B1591" s="12">
        <f t="shared" si="288"/>
        <v>-59.392000000000003</v>
      </c>
      <c r="C1591" s="12">
        <f t="shared" si="289"/>
        <v>0.3159999999999954</v>
      </c>
      <c r="D1591" s="16">
        <v>0.79059000000000001</v>
      </c>
      <c r="G1591" s="23"/>
      <c r="H1591" s="23"/>
      <c r="I1591" s="24"/>
      <c r="J1591" s="24"/>
      <c r="K1591" s="24"/>
      <c r="L1591" s="27"/>
      <c r="M1591" s="18"/>
      <c r="N1591" s="21"/>
    </row>
    <row r="1592" spans="1:14" ht="15">
      <c r="A1592" s="14">
        <v>59063</v>
      </c>
      <c r="B1592" s="12">
        <f t="shared" si="288"/>
        <v>-59.063000000000002</v>
      </c>
      <c r="C1592" s="12">
        <f t="shared" si="289"/>
        <v>0.32900000000000063</v>
      </c>
      <c r="D1592" s="16">
        <v>0.88863000000000003</v>
      </c>
      <c r="G1592" s="23"/>
      <c r="H1592" s="23"/>
      <c r="I1592" s="24"/>
      <c r="J1592" s="24"/>
      <c r="K1592" s="24"/>
      <c r="L1592" s="27"/>
      <c r="M1592" s="18"/>
      <c r="N1592" s="21"/>
    </row>
    <row r="1593" spans="1:14" ht="15">
      <c r="A1593" s="14">
        <v>58748</v>
      </c>
      <c r="B1593" s="12">
        <f t="shared" si="288"/>
        <v>-58.747999999999998</v>
      </c>
      <c r="C1593" s="12">
        <f t="shared" si="289"/>
        <v>0.31500000000000483</v>
      </c>
      <c r="D1593" s="16">
        <v>1.2562</v>
      </c>
      <c r="G1593" s="23"/>
      <c r="H1593" s="23"/>
      <c r="I1593" s="24"/>
      <c r="J1593" s="24"/>
      <c r="K1593" s="24"/>
      <c r="L1593" s="27"/>
      <c r="M1593" s="18"/>
      <c r="N1593" s="21"/>
    </row>
    <row r="1594" spans="1:14" ht="15">
      <c r="A1594" s="14">
        <v>58432</v>
      </c>
      <c r="B1594" s="12">
        <f t="shared" si="288"/>
        <v>-58.432000000000002</v>
      </c>
      <c r="C1594" s="12">
        <f t="shared" si="289"/>
        <v>0.3159999999999954</v>
      </c>
      <c r="D1594" s="16">
        <v>0.69910000000000005</v>
      </c>
      <c r="G1594" s="23"/>
      <c r="H1594" s="23"/>
      <c r="I1594" s="24"/>
      <c r="J1594" s="24"/>
      <c r="K1594" s="24"/>
      <c r="L1594" s="27"/>
      <c r="M1594" s="18"/>
      <c r="N1594" s="21"/>
    </row>
    <row r="1595" spans="1:14" ht="15">
      <c r="A1595" s="14">
        <v>58103</v>
      </c>
      <c r="B1595" s="12">
        <f t="shared" si="288"/>
        <v>-58.103000000000002</v>
      </c>
      <c r="C1595" s="12">
        <f t="shared" si="289"/>
        <v>0.32900000000000063</v>
      </c>
      <c r="D1595" s="16">
        <v>1.0621</v>
      </c>
      <c r="G1595" s="23"/>
      <c r="H1595" s="23"/>
      <c r="I1595" s="24"/>
      <c r="J1595" s="24"/>
      <c r="K1595" s="24"/>
      <c r="L1595" s="27"/>
      <c r="M1595" s="18"/>
      <c r="N1595" s="21"/>
    </row>
    <row r="1596" spans="1:14" ht="15">
      <c r="A1596" s="14">
        <v>57788</v>
      </c>
      <c r="B1596" s="12">
        <f t="shared" si="288"/>
        <v>-57.787999999999997</v>
      </c>
      <c r="C1596" s="12">
        <f t="shared" si="289"/>
        <v>0.31500000000000483</v>
      </c>
      <c r="D1596" s="16">
        <v>1.2299</v>
      </c>
      <c r="G1596" s="23"/>
      <c r="H1596" s="23"/>
      <c r="I1596" s="24"/>
      <c r="J1596" s="24"/>
      <c r="K1596" s="24"/>
      <c r="L1596" s="27"/>
      <c r="M1596" s="18"/>
      <c r="N1596" s="21"/>
    </row>
    <row r="1597" spans="1:14" ht="15">
      <c r="A1597" s="14">
        <v>57472</v>
      </c>
      <c r="B1597" s="12">
        <f t="shared" si="288"/>
        <v>-57.472000000000001</v>
      </c>
      <c r="C1597" s="12">
        <f t="shared" si="289"/>
        <v>0.3159999999999954</v>
      </c>
      <c r="D1597" s="16">
        <v>1.4581</v>
      </c>
      <c r="G1597" s="23"/>
      <c r="H1597" s="23"/>
      <c r="I1597" s="24"/>
      <c r="J1597" s="24"/>
      <c r="K1597" s="24"/>
      <c r="L1597" s="27"/>
      <c r="M1597" s="18"/>
      <c r="N1597" s="21"/>
    </row>
    <row r="1598" spans="1:14" ht="15">
      <c r="A1598" s="14">
        <v>57143</v>
      </c>
      <c r="B1598" s="12">
        <f t="shared" si="288"/>
        <v>-57.143000000000001</v>
      </c>
      <c r="C1598" s="12">
        <f t="shared" si="289"/>
        <v>0.32900000000000063</v>
      </c>
      <c r="D1598" s="16">
        <v>1.6308</v>
      </c>
      <c r="G1598" s="23"/>
      <c r="H1598" s="23"/>
      <c r="I1598" s="24"/>
      <c r="J1598" s="24"/>
      <c r="K1598" s="24"/>
      <c r="L1598" s="27"/>
      <c r="M1598" s="18"/>
      <c r="N1598" s="21"/>
    </row>
    <row r="1599" spans="1:14" ht="15">
      <c r="A1599" s="14">
        <v>56828</v>
      </c>
      <c r="B1599" s="12">
        <f t="shared" si="288"/>
        <v>-56.828000000000003</v>
      </c>
      <c r="C1599" s="12">
        <f t="shared" si="289"/>
        <v>0.31499999999999773</v>
      </c>
      <c r="D1599" s="16">
        <v>0.65295999999999998</v>
      </c>
      <c r="G1599" s="23"/>
      <c r="H1599" s="23"/>
      <c r="I1599" s="24"/>
      <c r="J1599" s="24"/>
      <c r="K1599" s="24"/>
      <c r="L1599" s="27"/>
      <c r="M1599" s="18"/>
      <c r="N1599" s="21"/>
    </row>
    <row r="1600" spans="1:14" ht="15">
      <c r="A1600" s="14">
        <v>56512</v>
      </c>
      <c r="B1600" s="12">
        <f t="shared" si="288"/>
        <v>-56.512</v>
      </c>
      <c r="C1600" s="12">
        <f t="shared" si="289"/>
        <v>0.3160000000000025</v>
      </c>
      <c r="D1600" s="16">
        <v>0.74187000000000003</v>
      </c>
      <c r="G1600" s="23"/>
      <c r="H1600" s="23"/>
      <c r="I1600" s="24"/>
      <c r="J1600" s="24"/>
      <c r="K1600" s="24"/>
      <c r="L1600" s="27"/>
      <c r="M1600" s="18"/>
      <c r="N1600" s="21"/>
    </row>
    <row r="1601" spans="1:14" ht="15">
      <c r="A1601" s="14">
        <v>56183</v>
      </c>
      <c r="B1601" s="12">
        <f t="shared" si="288"/>
        <v>-56.183</v>
      </c>
      <c r="C1601" s="12">
        <f t="shared" si="289"/>
        <v>0.32900000000000063</v>
      </c>
      <c r="D1601" s="16">
        <v>0.82184999999999997</v>
      </c>
      <c r="G1601" s="23"/>
      <c r="H1601" s="23"/>
      <c r="I1601" s="24"/>
      <c r="J1601" s="24"/>
      <c r="K1601" s="24"/>
      <c r="L1601" s="27"/>
      <c r="M1601" s="18"/>
      <c r="N1601" s="21"/>
    </row>
    <row r="1602" spans="1:14" ht="15">
      <c r="A1602" s="14">
        <v>55868</v>
      </c>
      <c r="B1602" s="12">
        <f t="shared" si="288"/>
        <v>-55.868000000000002</v>
      </c>
      <c r="C1602" s="12">
        <f t="shared" si="289"/>
        <v>0.31499999999999773</v>
      </c>
      <c r="D1602" s="16">
        <v>0.96504000000000001</v>
      </c>
      <c r="G1602" s="23"/>
      <c r="H1602" s="23"/>
      <c r="I1602" s="24"/>
      <c r="J1602" s="24"/>
      <c r="K1602" s="24"/>
      <c r="L1602" s="27"/>
      <c r="M1602" s="18"/>
      <c r="N1602" s="21"/>
    </row>
    <row r="1603" spans="1:14" ht="15">
      <c r="A1603" s="14">
        <v>54592</v>
      </c>
      <c r="B1603" s="12">
        <f t="shared" ref="B1603:B1666" si="290">-A1603/1000</f>
        <v>-54.591999999999999</v>
      </c>
      <c r="C1603" s="12">
        <f t="shared" si="289"/>
        <v>1.2760000000000034</v>
      </c>
      <c r="D1603" s="16">
        <v>0.78835999999999995</v>
      </c>
      <c r="G1603" s="23"/>
      <c r="H1603" s="23"/>
      <c r="I1603" s="24"/>
      <c r="J1603" s="24"/>
      <c r="K1603" s="24"/>
      <c r="L1603" s="27"/>
      <c r="M1603" s="18"/>
      <c r="N1603" s="21"/>
    </row>
    <row r="1604" spans="1:14" ht="15">
      <c r="A1604" s="14">
        <v>54263</v>
      </c>
      <c r="B1604" s="12">
        <f t="shared" si="290"/>
        <v>-54.262999999999998</v>
      </c>
      <c r="C1604" s="12">
        <f t="shared" ref="C1604:C1667" si="291">B1604-B1603</f>
        <v>0.32900000000000063</v>
      </c>
      <c r="D1604" s="16">
        <v>0.90371999999999997</v>
      </c>
      <c r="G1604" s="23"/>
      <c r="H1604" s="23"/>
      <c r="I1604" s="24"/>
      <c r="J1604" s="24"/>
      <c r="K1604" s="24"/>
      <c r="L1604" s="27"/>
      <c r="M1604" s="18"/>
      <c r="N1604" s="21"/>
    </row>
    <row r="1605" spans="1:14" ht="15">
      <c r="A1605" s="14">
        <v>53947</v>
      </c>
      <c r="B1605" s="12">
        <f t="shared" si="290"/>
        <v>-53.947000000000003</v>
      </c>
      <c r="C1605" s="12">
        <f t="shared" si="291"/>
        <v>0.3159999999999954</v>
      </c>
      <c r="D1605" s="16">
        <v>1.0355000000000001</v>
      </c>
      <c r="G1605" s="23"/>
      <c r="H1605" s="23"/>
      <c r="I1605" s="24"/>
      <c r="J1605" s="24"/>
      <c r="K1605" s="24"/>
      <c r="L1605" s="27"/>
      <c r="M1605" s="18"/>
      <c r="N1605" s="21"/>
    </row>
    <row r="1606" spans="1:14" ht="15">
      <c r="A1606" s="14">
        <v>53632</v>
      </c>
      <c r="B1606" s="12">
        <f t="shared" si="290"/>
        <v>-53.631999999999998</v>
      </c>
      <c r="C1606" s="12">
        <f t="shared" si="291"/>
        <v>0.31500000000000483</v>
      </c>
      <c r="D1606" s="16">
        <v>1.0176000000000001</v>
      </c>
      <c r="G1606" s="23"/>
      <c r="H1606" s="23"/>
      <c r="I1606" s="24"/>
      <c r="J1606" s="24"/>
      <c r="K1606" s="24"/>
      <c r="L1606" s="27"/>
      <c r="M1606" s="18"/>
      <c r="N1606" s="21"/>
    </row>
    <row r="1607" spans="1:14" ht="15">
      <c r="A1607" s="14">
        <v>53303</v>
      </c>
      <c r="B1607" s="12">
        <f t="shared" si="290"/>
        <v>-53.302999999999997</v>
      </c>
      <c r="C1607" s="12">
        <f t="shared" si="291"/>
        <v>0.32900000000000063</v>
      </c>
      <c r="D1607" s="16">
        <v>0.97184000000000004</v>
      </c>
      <c r="G1607" s="23"/>
      <c r="H1607" s="23"/>
      <c r="I1607" s="24"/>
      <c r="J1607" s="24"/>
      <c r="K1607" s="24"/>
      <c r="L1607" s="27"/>
      <c r="M1607" s="18"/>
      <c r="N1607" s="21"/>
    </row>
    <row r="1608" spans="1:14" ht="15">
      <c r="A1608" s="14">
        <v>52987</v>
      </c>
      <c r="B1608" s="12">
        <f t="shared" si="290"/>
        <v>-52.987000000000002</v>
      </c>
      <c r="C1608" s="12">
        <f t="shared" si="291"/>
        <v>0.3159999999999954</v>
      </c>
      <c r="D1608" s="16">
        <v>1.1173999999999999</v>
      </c>
      <c r="G1608" s="23"/>
      <c r="H1608" s="23"/>
      <c r="I1608" s="24"/>
      <c r="J1608" s="24"/>
      <c r="K1608" s="24"/>
      <c r="L1608" s="27"/>
      <c r="M1608" s="18"/>
      <c r="N1608" s="21"/>
    </row>
    <row r="1609" spans="1:14" ht="15">
      <c r="A1609" s="14">
        <v>52672</v>
      </c>
      <c r="B1609" s="12">
        <f t="shared" si="290"/>
        <v>-52.671999999999997</v>
      </c>
      <c r="C1609" s="12">
        <f t="shared" si="291"/>
        <v>0.31500000000000483</v>
      </c>
      <c r="D1609" s="16">
        <v>0.99839999999999995</v>
      </c>
      <c r="G1609" s="23"/>
      <c r="H1609" s="23"/>
      <c r="I1609" s="24"/>
      <c r="J1609" s="24"/>
      <c r="K1609" s="24"/>
      <c r="L1609" s="27"/>
      <c r="M1609" s="18"/>
      <c r="N1609" s="21"/>
    </row>
    <row r="1610" spans="1:14" ht="15">
      <c r="A1610" s="14">
        <v>52343</v>
      </c>
      <c r="B1610" s="12">
        <f t="shared" si="290"/>
        <v>-52.343000000000004</v>
      </c>
      <c r="C1610" s="12">
        <f t="shared" si="291"/>
        <v>0.32899999999999352</v>
      </c>
      <c r="D1610" s="16">
        <v>0.73050000000000004</v>
      </c>
      <c r="G1610" s="23"/>
      <c r="H1610" s="23"/>
      <c r="I1610" s="24"/>
      <c r="J1610" s="24"/>
      <c r="K1610" s="24"/>
      <c r="L1610" s="27"/>
      <c r="M1610" s="18"/>
      <c r="N1610" s="21"/>
    </row>
    <row r="1611" spans="1:14" ht="15">
      <c r="A1611" s="14">
        <v>52027</v>
      </c>
      <c r="B1611" s="12">
        <f t="shared" si="290"/>
        <v>-52.027000000000001</v>
      </c>
      <c r="C1611" s="12">
        <f t="shared" si="291"/>
        <v>0.3160000000000025</v>
      </c>
      <c r="D1611" s="16">
        <v>0.80169999999999997</v>
      </c>
      <c r="G1611" s="23"/>
      <c r="H1611" s="23"/>
      <c r="I1611" s="24"/>
      <c r="J1611" s="24"/>
      <c r="K1611" s="24"/>
      <c r="L1611" s="27"/>
      <c r="M1611" s="18"/>
      <c r="N1611" s="21"/>
    </row>
    <row r="1612" spans="1:14" ht="15">
      <c r="A1612" s="14">
        <v>51712</v>
      </c>
      <c r="B1612" s="12">
        <f t="shared" si="290"/>
        <v>-51.712000000000003</v>
      </c>
      <c r="C1612" s="12">
        <f t="shared" si="291"/>
        <v>0.31499999999999773</v>
      </c>
      <c r="D1612" s="16">
        <v>1.2987</v>
      </c>
      <c r="G1612" s="23"/>
      <c r="H1612" s="23"/>
      <c r="I1612" s="24"/>
      <c r="J1612" s="24"/>
      <c r="K1612" s="24"/>
      <c r="L1612" s="27"/>
      <c r="M1612" s="18"/>
      <c r="N1612" s="21"/>
    </row>
    <row r="1613" spans="1:14" ht="15">
      <c r="A1613" s="14">
        <v>51382</v>
      </c>
      <c r="B1613" s="12">
        <f t="shared" si="290"/>
        <v>-51.381999999999998</v>
      </c>
      <c r="C1613" s="12">
        <f t="shared" si="291"/>
        <v>0.3300000000000054</v>
      </c>
      <c r="D1613" s="16">
        <v>0.78564000000000001</v>
      </c>
      <c r="G1613" s="23"/>
      <c r="H1613" s="23"/>
      <c r="I1613" s="24"/>
      <c r="J1613" s="24"/>
      <c r="K1613" s="24"/>
      <c r="L1613" s="27"/>
      <c r="M1613" s="18"/>
      <c r="N1613" s="21"/>
    </row>
    <row r="1614" spans="1:14" ht="15">
      <c r="A1614" s="14">
        <v>51067</v>
      </c>
      <c r="B1614" s="12">
        <f t="shared" si="290"/>
        <v>-51.067</v>
      </c>
      <c r="C1614" s="12">
        <f t="shared" si="291"/>
        <v>0.31499999999999773</v>
      </c>
      <c r="D1614" s="16">
        <v>0.81284999999999996</v>
      </c>
      <c r="G1614" s="23"/>
      <c r="H1614" s="23"/>
      <c r="I1614" s="24"/>
      <c r="J1614" s="24"/>
      <c r="K1614" s="24"/>
      <c r="L1614" s="27"/>
      <c r="M1614" s="18"/>
      <c r="N1614" s="21"/>
    </row>
    <row r="1615" spans="1:14" ht="15">
      <c r="A1615" s="14">
        <v>50752</v>
      </c>
      <c r="B1615" s="12">
        <f t="shared" si="290"/>
        <v>-50.752000000000002</v>
      </c>
      <c r="C1615" s="12">
        <f t="shared" si="291"/>
        <v>0.31499999999999773</v>
      </c>
      <c r="D1615" s="16">
        <v>0.78339000000000003</v>
      </c>
      <c r="G1615" s="23"/>
      <c r="H1615" s="23"/>
      <c r="I1615" s="24"/>
      <c r="J1615" s="24"/>
      <c r="K1615" s="24"/>
      <c r="L1615" s="27"/>
      <c r="M1615" s="18"/>
      <c r="N1615" s="21"/>
    </row>
    <row r="1616" spans="1:14" ht="15">
      <c r="A1616" s="14">
        <v>50422</v>
      </c>
      <c r="B1616" s="12">
        <f t="shared" si="290"/>
        <v>-50.421999999999997</v>
      </c>
      <c r="C1616" s="12">
        <f t="shared" si="291"/>
        <v>0.3300000000000054</v>
      </c>
      <c r="D1616" s="16">
        <v>0.77622999999999998</v>
      </c>
      <c r="G1616" s="23"/>
      <c r="H1616" s="23"/>
      <c r="I1616" s="24"/>
      <c r="J1616" s="24"/>
      <c r="K1616" s="24"/>
      <c r="L1616" s="27"/>
      <c r="M1616" s="18"/>
      <c r="N1616" s="21"/>
    </row>
    <row r="1617" spans="1:14" ht="15">
      <c r="A1617" s="14">
        <v>50107</v>
      </c>
      <c r="B1617" s="12">
        <f t="shared" si="290"/>
        <v>-50.106999999999999</v>
      </c>
      <c r="C1617" s="12">
        <f t="shared" si="291"/>
        <v>0.31499999999999773</v>
      </c>
      <c r="D1617" s="16">
        <v>0.62290999999999996</v>
      </c>
      <c r="G1617" s="23"/>
      <c r="H1617" s="23"/>
      <c r="I1617" s="24"/>
      <c r="J1617" s="24"/>
      <c r="K1617" s="24"/>
      <c r="L1617" s="27"/>
      <c r="M1617" s="18"/>
      <c r="N1617" s="21"/>
    </row>
    <row r="1618" spans="1:14" ht="15">
      <c r="A1618" s="14">
        <v>49833</v>
      </c>
      <c r="B1618" s="12">
        <f t="shared" si="290"/>
        <v>-49.832999999999998</v>
      </c>
      <c r="C1618" s="12">
        <f t="shared" si="291"/>
        <v>0.27400000000000091</v>
      </c>
      <c r="D1618" s="16">
        <v>0.65403</v>
      </c>
      <c r="G1618" s="23"/>
      <c r="H1618" s="23"/>
      <c r="I1618" s="24"/>
      <c r="J1618" s="24"/>
      <c r="K1618" s="24"/>
      <c r="L1618" s="27"/>
      <c r="M1618" s="18"/>
      <c r="N1618" s="21"/>
    </row>
    <row r="1619" spans="1:14" ht="15">
      <c r="A1619" s="14">
        <v>49517</v>
      </c>
      <c r="B1619" s="12">
        <f t="shared" si="290"/>
        <v>-49.517000000000003</v>
      </c>
      <c r="C1619" s="12">
        <f t="shared" si="291"/>
        <v>0.3159999999999954</v>
      </c>
      <c r="D1619" s="16">
        <v>0.59831000000000001</v>
      </c>
      <c r="G1619" s="23"/>
      <c r="H1619" s="23"/>
      <c r="I1619" s="24"/>
      <c r="J1619" s="24"/>
      <c r="K1619" s="24"/>
      <c r="L1619" s="27"/>
      <c r="M1619" s="18"/>
      <c r="N1619" s="21"/>
    </row>
    <row r="1620" spans="1:14" ht="15">
      <c r="A1620" s="14">
        <v>49202</v>
      </c>
      <c r="B1620" s="12">
        <f t="shared" si="290"/>
        <v>-49.201999999999998</v>
      </c>
      <c r="C1620" s="12">
        <f t="shared" si="291"/>
        <v>0.31500000000000483</v>
      </c>
      <c r="D1620" s="16">
        <v>0.74641000000000002</v>
      </c>
      <c r="G1620" s="23"/>
      <c r="H1620" s="23"/>
      <c r="I1620" s="24"/>
      <c r="J1620" s="24"/>
      <c r="K1620" s="24"/>
      <c r="L1620" s="27"/>
      <c r="M1620" s="18"/>
      <c r="N1620" s="21"/>
    </row>
    <row r="1621" spans="1:14" ht="15">
      <c r="A1621" s="14">
        <v>48886</v>
      </c>
      <c r="B1621" s="12">
        <f t="shared" si="290"/>
        <v>-48.886000000000003</v>
      </c>
      <c r="C1621" s="12">
        <f t="shared" si="291"/>
        <v>0.3159999999999954</v>
      </c>
      <c r="D1621" s="16">
        <v>0.83374000000000004</v>
      </c>
      <c r="G1621" s="23"/>
      <c r="H1621" s="23"/>
      <c r="I1621" s="24"/>
      <c r="J1621" s="24"/>
      <c r="K1621" s="24"/>
      <c r="L1621" s="27"/>
      <c r="M1621" s="18"/>
      <c r="N1621" s="21"/>
    </row>
    <row r="1622" spans="1:14" ht="15">
      <c r="A1622" s="14">
        <v>48571</v>
      </c>
      <c r="B1622" s="12">
        <f t="shared" si="290"/>
        <v>-48.570999999999998</v>
      </c>
      <c r="C1622" s="12">
        <f t="shared" si="291"/>
        <v>0.31500000000000483</v>
      </c>
      <c r="D1622" s="16">
        <v>0.74246999999999996</v>
      </c>
      <c r="G1622" s="23"/>
      <c r="H1622" s="23"/>
      <c r="I1622" s="24"/>
      <c r="J1622" s="24"/>
      <c r="K1622" s="24"/>
      <c r="L1622" s="27"/>
      <c r="M1622" s="18"/>
      <c r="N1622" s="21"/>
    </row>
    <row r="1623" spans="1:14" ht="15">
      <c r="A1623" s="14">
        <v>48242</v>
      </c>
      <c r="B1623" s="12">
        <f t="shared" si="290"/>
        <v>-48.241999999999997</v>
      </c>
      <c r="C1623" s="12">
        <f t="shared" si="291"/>
        <v>0.32900000000000063</v>
      </c>
      <c r="D1623" s="16">
        <v>0.67849999999999999</v>
      </c>
      <c r="G1623" s="23"/>
      <c r="H1623" s="23"/>
      <c r="I1623" s="24"/>
      <c r="J1623" s="24"/>
      <c r="K1623" s="24"/>
      <c r="L1623" s="27"/>
      <c r="M1623" s="18"/>
      <c r="N1623" s="21"/>
    </row>
    <row r="1624" spans="1:14" ht="15">
      <c r="A1624" s="14">
        <v>47926</v>
      </c>
      <c r="B1624" s="12">
        <f t="shared" si="290"/>
        <v>-47.926000000000002</v>
      </c>
      <c r="C1624" s="12">
        <f t="shared" si="291"/>
        <v>0.3159999999999954</v>
      </c>
      <c r="D1624" s="16">
        <v>0.52049000000000001</v>
      </c>
      <c r="G1624" s="23"/>
      <c r="H1624" s="23"/>
      <c r="I1624" s="24"/>
      <c r="J1624" s="24"/>
      <c r="K1624" s="24"/>
      <c r="L1624" s="27"/>
      <c r="M1624" s="18"/>
      <c r="N1624" s="21"/>
    </row>
    <row r="1625" spans="1:14" ht="15">
      <c r="A1625" s="14">
        <v>47611</v>
      </c>
      <c r="B1625" s="12">
        <f t="shared" si="290"/>
        <v>-47.610999999999997</v>
      </c>
      <c r="C1625" s="12">
        <f t="shared" si="291"/>
        <v>0.31500000000000483</v>
      </c>
      <c r="D1625" s="16">
        <v>0.35793000000000003</v>
      </c>
      <c r="G1625" s="23"/>
      <c r="H1625" s="23"/>
      <c r="I1625" s="24"/>
      <c r="J1625" s="24"/>
      <c r="K1625" s="24"/>
      <c r="L1625" s="27"/>
      <c r="M1625" s="18"/>
      <c r="N1625" s="21"/>
    </row>
    <row r="1626" spans="1:14" ht="15">
      <c r="A1626" s="14">
        <v>47295</v>
      </c>
      <c r="B1626" s="12">
        <f t="shared" si="290"/>
        <v>-47.295000000000002</v>
      </c>
      <c r="C1626" s="12">
        <f t="shared" si="291"/>
        <v>0.3159999999999954</v>
      </c>
      <c r="D1626" s="16">
        <v>0.36707000000000001</v>
      </c>
      <c r="G1626" s="23"/>
      <c r="H1626" s="23"/>
      <c r="I1626" s="24"/>
      <c r="J1626" s="24"/>
      <c r="K1626" s="24"/>
      <c r="L1626" s="27"/>
      <c r="M1626" s="18"/>
      <c r="N1626" s="21"/>
    </row>
    <row r="1627" spans="1:14" ht="15">
      <c r="A1627" s="14">
        <v>46980</v>
      </c>
      <c r="B1627" s="12">
        <f t="shared" si="290"/>
        <v>-46.98</v>
      </c>
      <c r="C1627" s="12">
        <f t="shared" si="291"/>
        <v>0.31500000000000483</v>
      </c>
      <c r="D1627" s="16">
        <v>0.44152999999999998</v>
      </c>
      <c r="G1627" s="23"/>
      <c r="H1627" s="23"/>
      <c r="I1627" s="24"/>
      <c r="J1627" s="24"/>
      <c r="K1627" s="24"/>
      <c r="L1627" s="27"/>
      <c r="M1627" s="18"/>
      <c r="N1627" s="21"/>
    </row>
    <row r="1628" spans="1:14" ht="15">
      <c r="A1628" s="14">
        <v>46664</v>
      </c>
      <c r="B1628" s="12">
        <f t="shared" si="290"/>
        <v>-46.664000000000001</v>
      </c>
      <c r="C1628" s="12">
        <f t="shared" si="291"/>
        <v>0.3159999999999954</v>
      </c>
      <c r="D1628" s="16">
        <v>0.43381999999999998</v>
      </c>
      <c r="G1628" s="23"/>
      <c r="H1628" s="23"/>
      <c r="I1628" s="24"/>
      <c r="J1628" s="24"/>
      <c r="K1628" s="24"/>
      <c r="L1628" s="27"/>
      <c r="M1628" s="18"/>
      <c r="N1628" s="21"/>
    </row>
    <row r="1629" spans="1:14" ht="15">
      <c r="A1629" s="14">
        <v>46349</v>
      </c>
      <c r="B1629" s="12">
        <f t="shared" si="290"/>
        <v>-46.348999999999997</v>
      </c>
      <c r="C1629" s="12">
        <f t="shared" si="291"/>
        <v>0.31500000000000483</v>
      </c>
      <c r="D1629" s="16">
        <v>0.36038999999999999</v>
      </c>
      <c r="G1629" s="23"/>
      <c r="H1629" s="23"/>
      <c r="I1629" s="24"/>
      <c r="J1629" s="24"/>
      <c r="K1629" s="24"/>
      <c r="L1629" s="27"/>
      <c r="M1629" s="18"/>
      <c r="N1629" s="21"/>
    </row>
    <row r="1630" spans="1:14" ht="15">
      <c r="A1630" s="14">
        <v>46033</v>
      </c>
      <c r="B1630" s="12">
        <f t="shared" si="290"/>
        <v>-46.033000000000001</v>
      </c>
      <c r="C1630" s="12">
        <f t="shared" si="291"/>
        <v>0.3159999999999954</v>
      </c>
      <c r="D1630" s="16">
        <v>0.40350999999999998</v>
      </c>
      <c r="G1630" s="23"/>
      <c r="H1630" s="23"/>
      <c r="I1630" s="24"/>
      <c r="J1630" s="24"/>
      <c r="K1630" s="24"/>
      <c r="L1630" s="27"/>
      <c r="M1630" s="18"/>
      <c r="N1630" s="21"/>
    </row>
    <row r="1631" spans="1:14" ht="15">
      <c r="A1631" s="14">
        <v>45704</v>
      </c>
      <c r="B1631" s="12">
        <f t="shared" si="290"/>
        <v>-45.704000000000001</v>
      </c>
      <c r="C1631" s="12">
        <f t="shared" si="291"/>
        <v>0.32900000000000063</v>
      </c>
      <c r="D1631" s="16">
        <v>0.40444000000000002</v>
      </c>
      <c r="G1631" s="23"/>
      <c r="H1631" s="23"/>
      <c r="I1631" s="24"/>
      <c r="J1631" s="24"/>
      <c r="K1631" s="24"/>
      <c r="L1631" s="27"/>
      <c r="M1631" s="18"/>
      <c r="N1631" s="21"/>
    </row>
    <row r="1632" spans="1:14" ht="15">
      <c r="A1632" s="14">
        <v>45389</v>
      </c>
      <c r="B1632" s="12">
        <f t="shared" si="290"/>
        <v>-45.389000000000003</v>
      </c>
      <c r="C1632" s="12">
        <f t="shared" si="291"/>
        <v>0.31499999999999773</v>
      </c>
      <c r="D1632" s="16">
        <v>0.46806999999999999</v>
      </c>
      <c r="G1632" s="23"/>
      <c r="H1632" s="23"/>
      <c r="I1632" s="24"/>
      <c r="J1632" s="24"/>
      <c r="K1632" s="24"/>
      <c r="L1632" s="27"/>
      <c r="M1632" s="18"/>
      <c r="N1632" s="21"/>
    </row>
    <row r="1633" spans="1:14" ht="15">
      <c r="A1633" s="14">
        <v>45073</v>
      </c>
      <c r="B1633" s="12">
        <f t="shared" si="290"/>
        <v>-45.073</v>
      </c>
      <c r="C1633" s="12">
        <f t="shared" si="291"/>
        <v>0.3160000000000025</v>
      </c>
      <c r="D1633" s="16">
        <v>0.48176999999999998</v>
      </c>
      <c r="G1633" s="23"/>
      <c r="H1633" s="23"/>
      <c r="I1633" s="24"/>
      <c r="J1633" s="24"/>
      <c r="K1633" s="24"/>
      <c r="L1633" s="27"/>
      <c r="M1633" s="18"/>
      <c r="N1633" s="21"/>
    </row>
    <row r="1634" spans="1:14" ht="15">
      <c r="A1634" s="14">
        <v>44758</v>
      </c>
      <c r="B1634" s="12">
        <f t="shared" si="290"/>
        <v>-44.758000000000003</v>
      </c>
      <c r="C1634" s="12">
        <f t="shared" si="291"/>
        <v>0.31499999999999773</v>
      </c>
      <c r="D1634" s="16">
        <v>0.46005000000000001</v>
      </c>
      <c r="G1634" s="23"/>
      <c r="H1634" s="23"/>
      <c r="I1634" s="24"/>
      <c r="J1634" s="24"/>
      <c r="K1634" s="24"/>
      <c r="L1634" s="27"/>
      <c r="M1634" s="18"/>
      <c r="N1634" s="21"/>
    </row>
    <row r="1635" spans="1:14" ht="15">
      <c r="A1635" s="14">
        <v>44442</v>
      </c>
      <c r="B1635" s="12">
        <f t="shared" si="290"/>
        <v>-44.442</v>
      </c>
      <c r="C1635" s="12">
        <f t="shared" si="291"/>
        <v>0.3160000000000025</v>
      </c>
      <c r="D1635" s="16">
        <v>0.64768999999999999</v>
      </c>
      <c r="G1635" s="23"/>
      <c r="H1635" s="23"/>
      <c r="I1635" s="24"/>
      <c r="J1635" s="24"/>
      <c r="K1635" s="24"/>
      <c r="L1635" s="27"/>
      <c r="M1635" s="18"/>
      <c r="N1635" s="21"/>
    </row>
    <row r="1636" spans="1:14" ht="15">
      <c r="A1636" s="14">
        <v>44127</v>
      </c>
      <c r="B1636" s="12">
        <f t="shared" si="290"/>
        <v>-44.127000000000002</v>
      </c>
      <c r="C1636" s="12">
        <f t="shared" si="291"/>
        <v>0.31499999999999773</v>
      </c>
      <c r="D1636" s="16">
        <v>0.88551000000000002</v>
      </c>
      <c r="G1636" s="23"/>
      <c r="H1636" s="23"/>
      <c r="I1636" s="24"/>
      <c r="J1636" s="24"/>
      <c r="K1636" s="24"/>
      <c r="L1636" s="27"/>
      <c r="M1636" s="18"/>
      <c r="N1636" s="21"/>
    </row>
    <row r="1637" spans="1:14" ht="15">
      <c r="A1637" s="14">
        <v>43812</v>
      </c>
      <c r="B1637" s="12">
        <f t="shared" si="290"/>
        <v>-43.811999999999998</v>
      </c>
      <c r="C1637" s="12">
        <f t="shared" si="291"/>
        <v>0.31500000000000483</v>
      </c>
      <c r="D1637" s="16">
        <v>0.55472999999999995</v>
      </c>
      <c r="G1637" s="23"/>
      <c r="H1637" s="23"/>
      <c r="I1637" s="24"/>
      <c r="J1637" s="24"/>
      <c r="K1637" s="24"/>
      <c r="L1637" s="27"/>
      <c r="M1637" s="18"/>
      <c r="N1637" s="21"/>
    </row>
    <row r="1638" spans="1:14" ht="15">
      <c r="A1638" s="14">
        <v>43482</v>
      </c>
      <c r="B1638" s="12">
        <f t="shared" si="290"/>
        <v>-43.481999999999999</v>
      </c>
      <c r="C1638" s="12">
        <f t="shared" si="291"/>
        <v>0.32999999999999829</v>
      </c>
      <c r="D1638" s="16">
        <v>0.79262999999999995</v>
      </c>
      <c r="G1638" s="23"/>
      <c r="H1638" s="23"/>
      <c r="I1638" s="24"/>
      <c r="J1638" s="24"/>
      <c r="K1638" s="24"/>
      <c r="L1638" s="27"/>
      <c r="M1638" s="18"/>
      <c r="N1638" s="21"/>
    </row>
    <row r="1639" spans="1:14" ht="15">
      <c r="A1639" s="14">
        <v>43167</v>
      </c>
      <c r="B1639" s="12">
        <f t="shared" si="290"/>
        <v>-43.167000000000002</v>
      </c>
      <c r="C1639" s="12">
        <f t="shared" si="291"/>
        <v>0.31499999999999773</v>
      </c>
      <c r="D1639" s="16">
        <v>1.0246999999999999</v>
      </c>
      <c r="G1639" s="23"/>
      <c r="H1639" s="23"/>
      <c r="I1639" s="24"/>
      <c r="J1639" s="24"/>
      <c r="K1639" s="24"/>
      <c r="L1639" s="27"/>
      <c r="M1639" s="18"/>
      <c r="N1639" s="21"/>
    </row>
    <row r="1640" spans="1:14" ht="15">
      <c r="A1640" s="14">
        <v>42851</v>
      </c>
      <c r="B1640" s="12">
        <f t="shared" si="290"/>
        <v>-42.850999999999999</v>
      </c>
      <c r="C1640" s="12">
        <f t="shared" si="291"/>
        <v>0.3160000000000025</v>
      </c>
      <c r="D1640" s="16">
        <v>0.91291</v>
      </c>
      <c r="G1640" s="23"/>
      <c r="H1640" s="23"/>
      <c r="I1640" s="24"/>
      <c r="J1640" s="24"/>
      <c r="K1640" s="24"/>
      <c r="L1640" s="27"/>
      <c r="M1640" s="18"/>
      <c r="N1640" s="21"/>
    </row>
    <row r="1641" spans="1:14" ht="15">
      <c r="A1641" s="14">
        <v>42536</v>
      </c>
      <c r="B1641" s="12">
        <f t="shared" si="290"/>
        <v>-42.536000000000001</v>
      </c>
      <c r="C1641" s="12">
        <f t="shared" si="291"/>
        <v>0.31499999999999773</v>
      </c>
      <c r="D1641" s="16">
        <v>0.76032999999999995</v>
      </c>
      <c r="G1641" s="23"/>
      <c r="H1641" s="23"/>
      <c r="I1641" s="24"/>
      <c r="J1641" s="24"/>
      <c r="K1641" s="24"/>
      <c r="L1641" s="27"/>
      <c r="M1641" s="18"/>
      <c r="N1641" s="21"/>
    </row>
    <row r="1642" spans="1:14" ht="15">
      <c r="A1642" s="14">
        <v>42221</v>
      </c>
      <c r="B1642" s="12">
        <f t="shared" si="290"/>
        <v>-42.220999999999997</v>
      </c>
      <c r="C1642" s="12">
        <f t="shared" si="291"/>
        <v>0.31500000000000483</v>
      </c>
      <c r="D1642" s="16">
        <v>0.67276999999999998</v>
      </c>
      <c r="G1642" s="23"/>
      <c r="H1642" s="23"/>
      <c r="I1642" s="24"/>
      <c r="J1642" s="24"/>
      <c r="K1642" s="24"/>
      <c r="L1642" s="27"/>
      <c r="M1642" s="18"/>
      <c r="N1642" s="21"/>
    </row>
    <row r="1643" spans="1:14" ht="15">
      <c r="A1643" s="14">
        <v>41905</v>
      </c>
      <c r="B1643" s="12">
        <f t="shared" si="290"/>
        <v>-41.905000000000001</v>
      </c>
      <c r="C1643" s="12">
        <f t="shared" si="291"/>
        <v>0.3159999999999954</v>
      </c>
      <c r="D1643" s="16">
        <v>0.76941999999999999</v>
      </c>
      <c r="G1643" s="23"/>
      <c r="H1643" s="23"/>
      <c r="I1643" s="24"/>
      <c r="J1643" s="24"/>
      <c r="K1643" s="24"/>
      <c r="L1643" s="27"/>
      <c r="M1643" s="18"/>
      <c r="N1643" s="21"/>
    </row>
    <row r="1644" spans="1:14" ht="15">
      <c r="A1644" s="14">
        <v>41590</v>
      </c>
      <c r="B1644" s="12">
        <f t="shared" si="290"/>
        <v>-41.59</v>
      </c>
      <c r="C1644" s="12">
        <f t="shared" si="291"/>
        <v>0.31499999999999773</v>
      </c>
      <c r="D1644" s="16">
        <v>0.72760999999999998</v>
      </c>
      <c r="G1644" s="23"/>
      <c r="H1644" s="23"/>
      <c r="I1644" s="24"/>
      <c r="J1644" s="24"/>
      <c r="K1644" s="24"/>
      <c r="L1644" s="27"/>
      <c r="M1644" s="18"/>
      <c r="N1644" s="21"/>
    </row>
    <row r="1645" spans="1:14" ht="15">
      <c r="A1645" s="14">
        <v>41274</v>
      </c>
      <c r="B1645" s="12">
        <f t="shared" si="290"/>
        <v>-41.274000000000001</v>
      </c>
      <c r="C1645" s="12">
        <f t="shared" si="291"/>
        <v>0.3160000000000025</v>
      </c>
      <c r="D1645" s="16">
        <v>0.70730000000000004</v>
      </c>
      <c r="G1645" s="23"/>
      <c r="H1645" s="23"/>
      <c r="I1645" s="24"/>
      <c r="J1645" s="24"/>
      <c r="K1645" s="24"/>
      <c r="L1645" s="27"/>
      <c r="M1645" s="18"/>
      <c r="N1645" s="21"/>
    </row>
    <row r="1646" spans="1:14" ht="15">
      <c r="A1646" s="14">
        <v>40945</v>
      </c>
      <c r="B1646" s="12">
        <f t="shared" si="290"/>
        <v>-40.945</v>
      </c>
      <c r="C1646" s="12">
        <f t="shared" si="291"/>
        <v>0.32900000000000063</v>
      </c>
      <c r="D1646" s="16">
        <v>0.87626999999999999</v>
      </c>
      <c r="G1646" s="23"/>
      <c r="H1646" s="23"/>
      <c r="I1646" s="24"/>
      <c r="J1646" s="24"/>
      <c r="K1646" s="24"/>
      <c r="L1646" s="27"/>
      <c r="M1646" s="18"/>
      <c r="N1646" s="21"/>
    </row>
    <row r="1647" spans="1:14" ht="15">
      <c r="A1647" s="14">
        <v>40629</v>
      </c>
      <c r="B1647" s="12">
        <f t="shared" si="290"/>
        <v>-40.628999999999998</v>
      </c>
      <c r="C1647" s="12">
        <f t="shared" si="291"/>
        <v>0.3160000000000025</v>
      </c>
      <c r="D1647" s="16">
        <v>0.98362000000000005</v>
      </c>
      <c r="G1647" s="23"/>
      <c r="H1647" s="23"/>
      <c r="I1647" s="24"/>
      <c r="J1647" s="24"/>
      <c r="K1647" s="24"/>
      <c r="L1647" s="27"/>
      <c r="M1647" s="18"/>
      <c r="N1647" s="21"/>
    </row>
    <row r="1648" spans="1:14" ht="15">
      <c r="A1648" s="14">
        <v>40314</v>
      </c>
      <c r="B1648" s="12">
        <f t="shared" si="290"/>
        <v>-40.314</v>
      </c>
      <c r="C1648" s="12">
        <f t="shared" si="291"/>
        <v>0.31499999999999773</v>
      </c>
      <c r="D1648" s="16">
        <v>1.0168999999999999</v>
      </c>
      <c r="G1648" s="23"/>
      <c r="H1648" s="23"/>
      <c r="I1648" s="24"/>
      <c r="J1648" s="24"/>
      <c r="K1648" s="24"/>
      <c r="L1648" s="27"/>
      <c r="M1648" s="18"/>
      <c r="N1648" s="21"/>
    </row>
    <row r="1649" spans="1:14" ht="15">
      <c r="A1649" s="14">
        <v>39999</v>
      </c>
      <c r="B1649" s="12">
        <f t="shared" si="290"/>
        <v>-39.999000000000002</v>
      </c>
      <c r="C1649" s="12">
        <f t="shared" si="291"/>
        <v>0.31499999999999773</v>
      </c>
      <c r="D1649" s="16">
        <v>1.0145</v>
      </c>
      <c r="G1649" s="23"/>
      <c r="H1649" s="23"/>
      <c r="I1649" s="24"/>
      <c r="J1649" s="24"/>
      <c r="K1649" s="24"/>
      <c r="L1649" s="27"/>
      <c r="M1649" s="18"/>
      <c r="N1649" s="21"/>
    </row>
    <row r="1650" spans="1:14" ht="15">
      <c r="A1650" s="14">
        <v>39683</v>
      </c>
      <c r="B1650" s="12">
        <f t="shared" si="290"/>
        <v>-39.683</v>
      </c>
      <c r="C1650" s="12">
        <f t="shared" si="291"/>
        <v>0.3160000000000025</v>
      </c>
      <c r="D1650" s="16">
        <v>1.1203000000000001</v>
      </c>
      <c r="G1650" s="23"/>
      <c r="H1650" s="23"/>
      <c r="I1650" s="24"/>
      <c r="J1650" s="24"/>
      <c r="K1650" s="24"/>
      <c r="L1650" s="27"/>
      <c r="M1650" s="18"/>
      <c r="N1650" s="21"/>
    </row>
    <row r="1651" spans="1:14" ht="15">
      <c r="A1651" s="14">
        <v>39368</v>
      </c>
      <c r="B1651" s="12">
        <f t="shared" si="290"/>
        <v>-39.368000000000002</v>
      </c>
      <c r="C1651" s="12">
        <f t="shared" si="291"/>
        <v>0.31499999999999773</v>
      </c>
      <c r="D1651" s="16">
        <v>1.2085999999999999</v>
      </c>
      <c r="G1651" s="23"/>
      <c r="H1651" s="23"/>
      <c r="I1651" s="24"/>
      <c r="J1651" s="24"/>
      <c r="K1651" s="24"/>
      <c r="L1651" s="27"/>
      <c r="M1651" s="18"/>
      <c r="N1651" s="21"/>
    </row>
    <row r="1652" spans="1:14" ht="15">
      <c r="A1652" s="14">
        <v>39052</v>
      </c>
      <c r="B1652" s="12">
        <f t="shared" si="290"/>
        <v>-39.052</v>
      </c>
      <c r="C1652" s="12">
        <f t="shared" si="291"/>
        <v>0.3160000000000025</v>
      </c>
      <c r="D1652" s="16">
        <v>1.2109000000000001</v>
      </c>
      <c r="G1652" s="23"/>
      <c r="H1652" s="23"/>
      <c r="I1652" s="24"/>
      <c r="J1652" s="24"/>
      <c r="K1652" s="24"/>
      <c r="L1652" s="27"/>
      <c r="M1652" s="18"/>
      <c r="N1652" s="21"/>
    </row>
    <row r="1653" spans="1:14" ht="15">
      <c r="A1653" s="14">
        <v>38737</v>
      </c>
      <c r="B1653" s="12">
        <f t="shared" si="290"/>
        <v>-38.737000000000002</v>
      </c>
      <c r="C1653" s="12">
        <f t="shared" si="291"/>
        <v>0.31499999999999773</v>
      </c>
      <c r="D1653" s="16">
        <v>1.0884</v>
      </c>
      <c r="G1653" s="23"/>
      <c r="H1653" s="23"/>
      <c r="I1653" s="24"/>
      <c r="J1653" s="24"/>
      <c r="K1653" s="24"/>
      <c r="L1653" s="27"/>
      <c r="M1653" s="18"/>
      <c r="N1653" s="21"/>
    </row>
    <row r="1654" spans="1:14" ht="15">
      <c r="A1654" s="14">
        <v>38421</v>
      </c>
      <c r="B1654" s="12">
        <f t="shared" si="290"/>
        <v>-38.420999999999999</v>
      </c>
      <c r="C1654" s="12">
        <f t="shared" si="291"/>
        <v>0.3160000000000025</v>
      </c>
      <c r="D1654" s="16">
        <v>1.1103000000000001</v>
      </c>
      <c r="G1654" s="23"/>
      <c r="H1654" s="23"/>
      <c r="I1654" s="24"/>
      <c r="J1654" s="24"/>
      <c r="K1654" s="24"/>
      <c r="L1654" s="27"/>
      <c r="M1654" s="18"/>
      <c r="N1654" s="21"/>
    </row>
    <row r="1655" spans="1:14" ht="15">
      <c r="A1655" s="14">
        <v>38092</v>
      </c>
      <c r="B1655" s="12">
        <f t="shared" si="290"/>
        <v>-38.091999999999999</v>
      </c>
      <c r="C1655" s="12">
        <f t="shared" si="291"/>
        <v>0.32900000000000063</v>
      </c>
      <c r="D1655" s="16">
        <v>0.93793000000000004</v>
      </c>
      <c r="G1655" s="23"/>
      <c r="H1655" s="23"/>
      <c r="I1655" s="24"/>
      <c r="J1655" s="24"/>
      <c r="K1655" s="24"/>
      <c r="L1655" s="27"/>
      <c r="M1655" s="18"/>
      <c r="N1655" s="21"/>
    </row>
    <row r="1656" spans="1:14" ht="15">
      <c r="A1656" s="14">
        <v>37777</v>
      </c>
      <c r="B1656" s="12">
        <f t="shared" si="290"/>
        <v>-37.777000000000001</v>
      </c>
      <c r="C1656" s="12">
        <f t="shared" si="291"/>
        <v>0.31499999999999773</v>
      </c>
      <c r="D1656" s="16">
        <v>0.93786999999999998</v>
      </c>
      <c r="G1656" s="23"/>
      <c r="H1656" s="23"/>
      <c r="I1656" s="24"/>
      <c r="J1656" s="24"/>
      <c r="K1656" s="24"/>
      <c r="L1656" s="27"/>
      <c r="M1656" s="18"/>
      <c r="N1656" s="21"/>
    </row>
    <row r="1657" spans="1:14" ht="15">
      <c r="A1657" s="14">
        <v>37461</v>
      </c>
      <c r="B1657" s="12">
        <f t="shared" si="290"/>
        <v>-37.460999999999999</v>
      </c>
      <c r="C1657" s="12">
        <f t="shared" si="291"/>
        <v>0.3160000000000025</v>
      </c>
      <c r="D1657" s="16">
        <v>0.68577999999999995</v>
      </c>
      <c r="G1657" s="23"/>
      <c r="H1657" s="23"/>
      <c r="I1657" s="24"/>
      <c r="J1657" s="24"/>
      <c r="K1657" s="24"/>
      <c r="L1657" s="27"/>
      <c r="M1657" s="18"/>
      <c r="N1657" s="21"/>
    </row>
    <row r="1658" spans="1:14" ht="15">
      <c r="A1658" s="14">
        <v>37146</v>
      </c>
      <c r="B1658" s="12">
        <f t="shared" si="290"/>
        <v>-37.146000000000001</v>
      </c>
      <c r="C1658" s="12">
        <f t="shared" si="291"/>
        <v>0.31499999999999773</v>
      </c>
      <c r="D1658" s="16">
        <v>0.84167999999999998</v>
      </c>
      <c r="G1658" s="23"/>
      <c r="H1658" s="23"/>
      <c r="I1658" s="24"/>
      <c r="J1658" s="24"/>
      <c r="K1658" s="24"/>
      <c r="L1658" s="27"/>
      <c r="M1658" s="18"/>
      <c r="N1658" s="21"/>
    </row>
    <row r="1659" spans="1:14" ht="15">
      <c r="A1659" s="14">
        <v>36830</v>
      </c>
      <c r="B1659" s="12">
        <f t="shared" si="290"/>
        <v>-36.83</v>
      </c>
      <c r="C1659" s="12">
        <f t="shared" si="291"/>
        <v>0.3160000000000025</v>
      </c>
      <c r="D1659" s="16">
        <v>0.79317000000000004</v>
      </c>
      <c r="G1659" s="23"/>
      <c r="H1659" s="23"/>
      <c r="I1659" s="24"/>
      <c r="J1659" s="24"/>
      <c r="K1659" s="24"/>
      <c r="L1659" s="27"/>
      <c r="M1659" s="18"/>
      <c r="N1659" s="21"/>
    </row>
    <row r="1660" spans="1:14" ht="15">
      <c r="A1660" s="14">
        <v>36515</v>
      </c>
      <c r="B1660" s="12">
        <f t="shared" si="290"/>
        <v>-36.515000000000001</v>
      </c>
      <c r="C1660" s="12">
        <f t="shared" si="291"/>
        <v>0.31499999999999773</v>
      </c>
      <c r="D1660" s="16">
        <v>0.92930000000000001</v>
      </c>
      <c r="G1660" s="23"/>
      <c r="H1660" s="23"/>
      <c r="I1660" s="24"/>
      <c r="J1660" s="24"/>
      <c r="K1660" s="24"/>
      <c r="L1660" s="27"/>
      <c r="M1660" s="18"/>
      <c r="N1660" s="21"/>
    </row>
    <row r="1661" spans="1:14" ht="15">
      <c r="A1661" s="14">
        <v>36199</v>
      </c>
      <c r="B1661" s="12">
        <f t="shared" si="290"/>
        <v>-36.198999999999998</v>
      </c>
      <c r="C1661" s="12">
        <f t="shared" si="291"/>
        <v>0.3160000000000025</v>
      </c>
      <c r="D1661" s="16">
        <v>0.89448000000000005</v>
      </c>
      <c r="G1661" s="23"/>
      <c r="H1661" s="23"/>
      <c r="I1661" s="24"/>
      <c r="J1661" s="24"/>
      <c r="K1661" s="24"/>
      <c r="L1661" s="27"/>
      <c r="M1661" s="18"/>
      <c r="N1661" s="21"/>
    </row>
    <row r="1662" spans="1:14" ht="15">
      <c r="A1662" s="14">
        <v>35870</v>
      </c>
      <c r="B1662" s="12">
        <f t="shared" si="290"/>
        <v>-35.869999999999997</v>
      </c>
      <c r="C1662" s="12">
        <f t="shared" si="291"/>
        <v>0.32900000000000063</v>
      </c>
      <c r="D1662" s="16">
        <v>0.93196999999999997</v>
      </c>
      <c r="G1662" s="23"/>
      <c r="H1662" s="23"/>
      <c r="I1662" s="24"/>
      <c r="J1662" s="24"/>
      <c r="K1662" s="24"/>
      <c r="L1662" s="27"/>
      <c r="M1662" s="18"/>
      <c r="N1662" s="21"/>
    </row>
    <row r="1663" spans="1:14" ht="15">
      <c r="A1663" s="14">
        <v>35555</v>
      </c>
      <c r="B1663" s="12">
        <f t="shared" si="290"/>
        <v>-35.555</v>
      </c>
      <c r="C1663" s="12">
        <f t="shared" si="291"/>
        <v>0.31499999999999773</v>
      </c>
      <c r="D1663" s="16">
        <v>0.79881999999999997</v>
      </c>
      <c r="G1663" s="23"/>
      <c r="H1663" s="23"/>
      <c r="I1663" s="24"/>
      <c r="J1663" s="24"/>
      <c r="K1663" s="24"/>
      <c r="L1663" s="27"/>
      <c r="M1663" s="18"/>
      <c r="N1663" s="21"/>
    </row>
    <row r="1664" spans="1:14" ht="15">
      <c r="A1664" s="14">
        <v>35239</v>
      </c>
      <c r="B1664" s="12">
        <f t="shared" si="290"/>
        <v>-35.238999999999997</v>
      </c>
      <c r="C1664" s="12">
        <f t="shared" si="291"/>
        <v>0.3160000000000025</v>
      </c>
      <c r="D1664" s="16">
        <v>1.3188</v>
      </c>
      <c r="G1664" s="23"/>
      <c r="H1664" s="23"/>
      <c r="I1664" s="24"/>
      <c r="J1664" s="24"/>
      <c r="K1664" s="24"/>
      <c r="L1664" s="27"/>
      <c r="M1664" s="18"/>
      <c r="N1664" s="21"/>
    </row>
    <row r="1665" spans="1:14" ht="15">
      <c r="A1665" s="14">
        <v>34924</v>
      </c>
      <c r="B1665" s="12">
        <f t="shared" si="290"/>
        <v>-34.923999999999999</v>
      </c>
      <c r="C1665" s="12">
        <f t="shared" si="291"/>
        <v>0.31499999999999773</v>
      </c>
      <c r="D1665" s="16">
        <v>1.9297</v>
      </c>
      <c r="G1665" s="23"/>
      <c r="H1665" s="23"/>
      <c r="I1665" s="24"/>
      <c r="J1665" s="24"/>
      <c r="K1665" s="24"/>
      <c r="L1665" s="27"/>
      <c r="M1665" s="18"/>
      <c r="N1665" s="21"/>
    </row>
    <row r="1666" spans="1:14" ht="15">
      <c r="A1666" s="14">
        <v>34608</v>
      </c>
      <c r="B1666" s="12">
        <f t="shared" si="290"/>
        <v>-34.607999999999997</v>
      </c>
      <c r="C1666" s="12">
        <f t="shared" si="291"/>
        <v>0.3160000000000025</v>
      </c>
      <c r="D1666" s="16">
        <v>2.4889000000000001</v>
      </c>
      <c r="G1666" s="23"/>
      <c r="H1666" s="23"/>
      <c r="I1666" s="24"/>
      <c r="J1666" s="24"/>
      <c r="K1666" s="24"/>
      <c r="L1666" s="27"/>
      <c r="M1666" s="18"/>
      <c r="N1666" s="21"/>
    </row>
    <row r="1667" spans="1:14" ht="15">
      <c r="A1667" s="14">
        <v>34293</v>
      </c>
      <c r="B1667" s="12">
        <f t="shared" ref="B1667:B1730" si="292">-A1667/1000</f>
        <v>-34.292999999999999</v>
      </c>
      <c r="C1667" s="12">
        <f t="shared" si="291"/>
        <v>0.31499999999999773</v>
      </c>
      <c r="D1667" s="16">
        <v>1.9539</v>
      </c>
      <c r="G1667" s="23"/>
      <c r="H1667" s="23"/>
      <c r="I1667" s="24"/>
      <c r="J1667" s="24"/>
      <c r="K1667" s="24"/>
      <c r="L1667" s="27"/>
      <c r="M1667" s="18"/>
      <c r="N1667" s="21"/>
    </row>
    <row r="1668" spans="1:14" ht="15">
      <c r="A1668" s="14">
        <v>33977</v>
      </c>
      <c r="B1668" s="12">
        <f t="shared" si="292"/>
        <v>-33.976999999999997</v>
      </c>
      <c r="C1668" s="12">
        <f t="shared" ref="C1668:C1731" si="293">B1668-B1667</f>
        <v>0.3160000000000025</v>
      </c>
      <c r="D1668" s="16">
        <v>1.2552000000000001</v>
      </c>
      <c r="G1668" s="23"/>
      <c r="H1668" s="23"/>
      <c r="I1668" s="24"/>
      <c r="J1668" s="24"/>
      <c r="K1668" s="24"/>
      <c r="L1668" s="27"/>
      <c r="M1668" s="18"/>
      <c r="N1668" s="21"/>
    </row>
    <row r="1669" spans="1:14" ht="15">
      <c r="A1669" s="14">
        <v>33662</v>
      </c>
      <c r="B1669" s="12">
        <f t="shared" si="292"/>
        <v>-33.661999999999999</v>
      </c>
      <c r="C1669" s="12">
        <f t="shared" si="293"/>
        <v>0.31499999999999773</v>
      </c>
      <c r="D1669" s="16">
        <v>0.86592999999999998</v>
      </c>
      <c r="G1669" s="23"/>
      <c r="H1669" s="23"/>
      <c r="I1669" s="24"/>
      <c r="J1669" s="24"/>
      <c r="K1669" s="24"/>
      <c r="L1669" s="27"/>
      <c r="M1669" s="18"/>
      <c r="N1669" s="21"/>
    </row>
    <row r="1670" spans="1:14" ht="15">
      <c r="A1670" s="14">
        <v>33346</v>
      </c>
      <c r="B1670" s="12">
        <f t="shared" si="292"/>
        <v>-33.345999999999997</v>
      </c>
      <c r="C1670" s="12">
        <f t="shared" si="293"/>
        <v>0.3160000000000025</v>
      </c>
      <c r="D1670" s="16">
        <v>0.42513000000000001</v>
      </c>
      <c r="G1670" s="23"/>
      <c r="H1670" s="23"/>
      <c r="I1670" s="24"/>
      <c r="J1670" s="24"/>
      <c r="K1670" s="24"/>
      <c r="L1670" s="27"/>
      <c r="M1670" s="18"/>
      <c r="N1670" s="21"/>
    </row>
    <row r="1671" spans="1:14" ht="15">
      <c r="A1671" s="14">
        <v>33017</v>
      </c>
      <c r="B1671" s="12">
        <f t="shared" si="292"/>
        <v>-33.017000000000003</v>
      </c>
      <c r="C1671" s="12">
        <f t="shared" si="293"/>
        <v>0.32899999999999352</v>
      </c>
      <c r="D1671" s="16">
        <v>0.47106999999999999</v>
      </c>
      <c r="G1671" s="23"/>
      <c r="H1671" s="23"/>
      <c r="I1671" s="24"/>
      <c r="J1671" s="24"/>
      <c r="K1671" s="24"/>
      <c r="L1671" s="27"/>
      <c r="M1671" s="18"/>
      <c r="N1671" s="21"/>
    </row>
    <row r="1672" spans="1:14" ht="15">
      <c r="A1672" s="14">
        <v>32702</v>
      </c>
      <c r="B1672" s="12">
        <f t="shared" si="292"/>
        <v>-32.701999999999998</v>
      </c>
      <c r="C1672" s="12">
        <f t="shared" si="293"/>
        <v>0.31500000000000483</v>
      </c>
      <c r="D1672" s="16">
        <v>0.72985</v>
      </c>
      <c r="G1672" s="23"/>
      <c r="H1672" s="23"/>
      <c r="I1672" s="24"/>
      <c r="J1672" s="24"/>
      <c r="K1672" s="24"/>
      <c r="L1672" s="27"/>
      <c r="M1672" s="18"/>
      <c r="N1672" s="21"/>
    </row>
    <row r="1673" spans="1:14" ht="15">
      <c r="A1673" s="14">
        <v>32386</v>
      </c>
      <c r="B1673" s="12">
        <f t="shared" si="292"/>
        <v>-32.386000000000003</v>
      </c>
      <c r="C1673" s="12">
        <f t="shared" si="293"/>
        <v>0.3159999999999954</v>
      </c>
      <c r="D1673" s="16">
        <v>0.61377000000000004</v>
      </c>
      <c r="G1673" s="23"/>
      <c r="H1673" s="23"/>
      <c r="I1673" s="24"/>
      <c r="J1673" s="24"/>
      <c r="K1673" s="24"/>
      <c r="L1673" s="27"/>
      <c r="M1673" s="18"/>
      <c r="N1673" s="21"/>
    </row>
    <row r="1674" spans="1:14" ht="15">
      <c r="A1674" s="14">
        <v>32071</v>
      </c>
      <c r="B1674" s="12">
        <f t="shared" si="292"/>
        <v>-32.070999999999998</v>
      </c>
      <c r="C1674" s="12">
        <f t="shared" si="293"/>
        <v>0.31500000000000483</v>
      </c>
      <c r="D1674" s="16">
        <v>0.63361000000000001</v>
      </c>
      <c r="G1674" s="23"/>
      <c r="H1674" s="23"/>
      <c r="I1674" s="24"/>
      <c r="J1674" s="24"/>
      <c r="K1674" s="24"/>
      <c r="L1674" s="27"/>
      <c r="M1674" s="18"/>
      <c r="N1674" s="21"/>
    </row>
    <row r="1675" spans="1:14" ht="15">
      <c r="A1675" s="14">
        <v>31755</v>
      </c>
      <c r="B1675" s="12">
        <f t="shared" si="292"/>
        <v>-31.754999999999999</v>
      </c>
      <c r="C1675" s="12">
        <f t="shared" si="293"/>
        <v>0.31599999999999895</v>
      </c>
      <c r="D1675" s="16">
        <v>0.78978000000000004</v>
      </c>
      <c r="G1675" s="23"/>
      <c r="H1675" s="23"/>
      <c r="I1675" s="24"/>
      <c r="J1675" s="24"/>
      <c r="K1675" s="24"/>
      <c r="L1675" s="27"/>
      <c r="M1675" s="18"/>
      <c r="N1675" s="21"/>
    </row>
    <row r="1676" spans="1:14" ht="15">
      <c r="A1676" s="14">
        <v>31440</v>
      </c>
      <c r="B1676" s="12">
        <f t="shared" si="292"/>
        <v>-31.44</v>
      </c>
      <c r="C1676" s="12">
        <f t="shared" si="293"/>
        <v>0.31499999999999773</v>
      </c>
      <c r="D1676" s="16">
        <v>0.79171000000000002</v>
      </c>
      <c r="G1676" s="23"/>
      <c r="H1676" s="23"/>
      <c r="I1676" s="24"/>
      <c r="J1676" s="24"/>
      <c r="K1676" s="24"/>
      <c r="L1676" s="27"/>
      <c r="M1676" s="18"/>
      <c r="N1676" s="21"/>
    </row>
    <row r="1677" spans="1:14" ht="15">
      <c r="A1677" s="14">
        <v>31125</v>
      </c>
      <c r="B1677" s="12">
        <f t="shared" si="292"/>
        <v>-31.125</v>
      </c>
      <c r="C1677" s="12">
        <f t="shared" si="293"/>
        <v>0.31500000000000128</v>
      </c>
      <c r="D1677" s="16">
        <v>0.67628999999999995</v>
      </c>
      <c r="G1677" s="23"/>
      <c r="H1677" s="23"/>
      <c r="I1677" s="24"/>
      <c r="J1677" s="24"/>
      <c r="K1677" s="24"/>
      <c r="L1677" s="27"/>
      <c r="M1677" s="18"/>
      <c r="N1677" s="21"/>
    </row>
    <row r="1678" spans="1:14" ht="15">
      <c r="A1678" s="14">
        <v>30795</v>
      </c>
      <c r="B1678" s="12">
        <f t="shared" si="292"/>
        <v>-30.795000000000002</v>
      </c>
      <c r="C1678" s="12">
        <f t="shared" si="293"/>
        <v>0.32999999999999829</v>
      </c>
      <c r="D1678" s="16">
        <v>0.49436000000000002</v>
      </c>
      <c r="G1678" s="23"/>
      <c r="H1678" s="23"/>
      <c r="I1678" s="24"/>
      <c r="J1678" s="24"/>
      <c r="K1678" s="24"/>
      <c r="L1678" s="27"/>
      <c r="M1678" s="18"/>
      <c r="N1678" s="21"/>
    </row>
    <row r="1679" spans="1:14" ht="15">
      <c r="A1679" s="14">
        <v>30480</v>
      </c>
      <c r="B1679" s="12">
        <f t="shared" si="292"/>
        <v>-30.48</v>
      </c>
      <c r="C1679" s="12">
        <f t="shared" si="293"/>
        <v>0.31500000000000128</v>
      </c>
      <c r="D1679" s="16">
        <v>0.33084999999999998</v>
      </c>
      <c r="G1679" s="23"/>
      <c r="H1679" s="23"/>
      <c r="I1679" s="24"/>
      <c r="J1679" s="24"/>
      <c r="K1679" s="24"/>
      <c r="L1679" s="27"/>
      <c r="M1679" s="18"/>
      <c r="N1679" s="21"/>
    </row>
    <row r="1680" spans="1:14" ht="15">
      <c r="A1680" s="14">
        <v>30164</v>
      </c>
      <c r="B1680" s="12">
        <f t="shared" si="292"/>
        <v>-30.164000000000001</v>
      </c>
      <c r="C1680" s="12">
        <f t="shared" si="293"/>
        <v>0.31599999999999895</v>
      </c>
      <c r="D1680" s="16">
        <v>0.40087</v>
      </c>
      <c r="G1680" s="23"/>
      <c r="H1680" s="23"/>
      <c r="I1680" s="24"/>
      <c r="J1680" s="24"/>
      <c r="K1680" s="24"/>
      <c r="L1680" s="27"/>
      <c r="M1680" s="18"/>
      <c r="N1680" s="21"/>
    </row>
    <row r="1681" spans="1:14" ht="15">
      <c r="A1681" s="14">
        <v>29849</v>
      </c>
      <c r="B1681" s="12">
        <f t="shared" si="292"/>
        <v>-29.849</v>
      </c>
      <c r="C1681" s="12">
        <f t="shared" si="293"/>
        <v>0.31500000000000128</v>
      </c>
      <c r="D1681" s="16">
        <v>0.56669999999999998</v>
      </c>
      <c r="G1681" s="23"/>
      <c r="H1681" s="23"/>
      <c r="I1681" s="24"/>
      <c r="J1681" s="24"/>
      <c r="K1681" s="24"/>
      <c r="L1681" s="27"/>
      <c r="M1681" s="18"/>
      <c r="N1681" s="21"/>
    </row>
    <row r="1682" spans="1:14" ht="15">
      <c r="A1682" s="14">
        <v>29534</v>
      </c>
      <c r="B1682" s="12">
        <f t="shared" si="292"/>
        <v>-29.533999999999999</v>
      </c>
      <c r="C1682" s="12">
        <f t="shared" si="293"/>
        <v>0.31500000000000128</v>
      </c>
      <c r="D1682" s="16">
        <v>0.84909999999999997</v>
      </c>
      <c r="G1682" s="23"/>
      <c r="H1682" s="23"/>
      <c r="I1682" s="24"/>
      <c r="J1682" s="24"/>
      <c r="K1682" s="24"/>
      <c r="L1682" s="27"/>
      <c r="M1682" s="18"/>
      <c r="N1682" s="21"/>
    </row>
    <row r="1683" spans="1:14" ht="15">
      <c r="A1683" s="14">
        <v>29259</v>
      </c>
      <c r="B1683" s="12">
        <f t="shared" si="292"/>
        <v>-29.259</v>
      </c>
      <c r="C1683" s="12">
        <f t="shared" si="293"/>
        <v>0.27499999999999858</v>
      </c>
      <c r="D1683" s="16">
        <v>0.34536</v>
      </c>
      <c r="G1683" s="23"/>
      <c r="H1683" s="23"/>
      <c r="I1683" s="24"/>
      <c r="J1683" s="24"/>
      <c r="K1683" s="24"/>
      <c r="L1683" s="27"/>
      <c r="M1683" s="18"/>
      <c r="N1683" s="21"/>
    </row>
    <row r="1684" spans="1:14" ht="15">
      <c r="A1684" s="14">
        <v>28916</v>
      </c>
      <c r="B1684" s="12">
        <f t="shared" si="292"/>
        <v>-28.916</v>
      </c>
      <c r="C1684" s="12">
        <f t="shared" si="293"/>
        <v>0.34299999999999997</v>
      </c>
      <c r="D1684" s="16">
        <v>0.47133999999999998</v>
      </c>
      <c r="G1684" s="23"/>
      <c r="H1684" s="23"/>
      <c r="I1684" s="24"/>
      <c r="J1684" s="24"/>
      <c r="K1684" s="24"/>
      <c r="L1684" s="27"/>
      <c r="M1684" s="18"/>
      <c r="N1684" s="21"/>
    </row>
    <row r="1685" spans="1:14" ht="15">
      <c r="A1685" s="14">
        <v>28587</v>
      </c>
      <c r="B1685" s="12">
        <f t="shared" si="292"/>
        <v>-28.587</v>
      </c>
      <c r="C1685" s="12">
        <f t="shared" si="293"/>
        <v>0.32900000000000063</v>
      </c>
      <c r="D1685" s="16">
        <v>0.51466000000000001</v>
      </c>
      <c r="G1685" s="23"/>
      <c r="H1685" s="23"/>
      <c r="I1685" s="24"/>
      <c r="J1685" s="24"/>
      <c r="K1685" s="24"/>
      <c r="L1685" s="27"/>
      <c r="M1685" s="18"/>
      <c r="N1685" s="21"/>
    </row>
    <row r="1686" spans="1:14" ht="15">
      <c r="A1686" s="14">
        <v>28244</v>
      </c>
      <c r="B1686" s="12">
        <f t="shared" si="292"/>
        <v>-28.244</v>
      </c>
      <c r="C1686" s="12">
        <f t="shared" si="293"/>
        <v>0.34299999999999997</v>
      </c>
      <c r="D1686" s="16">
        <v>0.62990999999999997</v>
      </c>
      <c r="G1686" s="23"/>
      <c r="H1686" s="23"/>
      <c r="I1686" s="24"/>
      <c r="J1686" s="24"/>
      <c r="K1686" s="24"/>
      <c r="L1686" s="27"/>
      <c r="M1686" s="18"/>
      <c r="N1686" s="21"/>
    </row>
    <row r="1687" spans="1:14" ht="15">
      <c r="A1687" s="14">
        <v>27901</v>
      </c>
      <c r="B1687" s="12">
        <f t="shared" si="292"/>
        <v>-27.901</v>
      </c>
      <c r="C1687" s="12">
        <f t="shared" si="293"/>
        <v>0.34299999999999997</v>
      </c>
      <c r="D1687" s="16">
        <v>0.81838</v>
      </c>
      <c r="G1687" s="23"/>
      <c r="H1687" s="23"/>
      <c r="I1687" s="24"/>
      <c r="J1687" s="24"/>
      <c r="K1687" s="24"/>
      <c r="L1687" s="27"/>
      <c r="M1687" s="18"/>
      <c r="N1687" s="21"/>
    </row>
    <row r="1688" spans="1:14" ht="15">
      <c r="A1688" s="14">
        <v>27572</v>
      </c>
      <c r="B1688" s="12">
        <f t="shared" si="292"/>
        <v>-27.571999999999999</v>
      </c>
      <c r="C1688" s="12">
        <f t="shared" si="293"/>
        <v>0.32900000000000063</v>
      </c>
      <c r="D1688" s="16">
        <v>0.58282999999999996</v>
      </c>
      <c r="G1688" s="23"/>
      <c r="H1688" s="23"/>
      <c r="I1688" s="24"/>
      <c r="J1688" s="24"/>
      <c r="K1688" s="24"/>
      <c r="L1688" s="27"/>
      <c r="M1688" s="18"/>
      <c r="N1688" s="21"/>
    </row>
    <row r="1689" spans="1:14" ht="15">
      <c r="A1689" s="14">
        <v>27229</v>
      </c>
      <c r="B1689" s="12">
        <f t="shared" si="292"/>
        <v>-27.228999999999999</v>
      </c>
      <c r="C1689" s="12">
        <f t="shared" si="293"/>
        <v>0.34299999999999997</v>
      </c>
      <c r="D1689" s="16">
        <v>0.84675</v>
      </c>
      <c r="G1689" s="23"/>
      <c r="H1689" s="23"/>
      <c r="I1689" s="24"/>
      <c r="J1689" s="24"/>
      <c r="K1689" s="24"/>
      <c r="L1689" s="27"/>
      <c r="M1689" s="18"/>
      <c r="N1689" s="21"/>
    </row>
    <row r="1690" spans="1:14" ht="15">
      <c r="A1690" s="14">
        <v>26886</v>
      </c>
      <c r="B1690" s="12">
        <f t="shared" si="292"/>
        <v>-26.885999999999999</v>
      </c>
      <c r="C1690" s="12">
        <f t="shared" si="293"/>
        <v>0.34299999999999997</v>
      </c>
      <c r="D1690" s="16">
        <v>0.93355999999999995</v>
      </c>
      <c r="G1690" s="23"/>
      <c r="H1690" s="23"/>
      <c r="I1690" s="24"/>
      <c r="J1690" s="24"/>
      <c r="K1690" s="24"/>
      <c r="L1690" s="27"/>
      <c r="M1690" s="18"/>
      <c r="N1690" s="21"/>
    </row>
    <row r="1691" spans="1:14" ht="15">
      <c r="A1691" s="14">
        <v>26557</v>
      </c>
      <c r="B1691" s="12">
        <f t="shared" si="292"/>
        <v>-26.556999999999999</v>
      </c>
      <c r="C1691" s="12">
        <f t="shared" si="293"/>
        <v>0.32900000000000063</v>
      </c>
      <c r="D1691" s="16">
        <v>0.69220000000000004</v>
      </c>
      <c r="G1691" s="23"/>
      <c r="H1691" s="23"/>
      <c r="I1691" s="24"/>
      <c r="J1691" s="24"/>
      <c r="K1691" s="24"/>
      <c r="L1691" s="27"/>
      <c r="M1691" s="18"/>
      <c r="N1691" s="21"/>
    </row>
    <row r="1692" spans="1:14" ht="15">
      <c r="A1692" s="14">
        <v>26214</v>
      </c>
      <c r="B1692" s="12">
        <f t="shared" si="292"/>
        <v>-26.213999999999999</v>
      </c>
      <c r="C1692" s="12">
        <f t="shared" si="293"/>
        <v>0.34299999999999997</v>
      </c>
      <c r="D1692" s="16">
        <v>0.72385999999999995</v>
      </c>
      <c r="G1692" s="23"/>
      <c r="H1692" s="23"/>
      <c r="I1692" s="24"/>
      <c r="J1692" s="24"/>
      <c r="K1692" s="24"/>
      <c r="L1692" s="27"/>
      <c r="M1692" s="18"/>
      <c r="N1692" s="21"/>
    </row>
    <row r="1693" spans="1:14" ht="15">
      <c r="A1693" s="14">
        <v>25871</v>
      </c>
      <c r="B1693" s="12">
        <f t="shared" si="292"/>
        <v>-25.870999999999999</v>
      </c>
      <c r="C1693" s="12">
        <f t="shared" si="293"/>
        <v>0.34299999999999997</v>
      </c>
      <c r="D1693" s="16">
        <v>0.55134000000000005</v>
      </c>
      <c r="G1693" s="23"/>
      <c r="H1693" s="23"/>
      <c r="I1693" s="24"/>
      <c r="J1693" s="24"/>
      <c r="K1693" s="24"/>
      <c r="L1693" s="27"/>
      <c r="M1693" s="18"/>
      <c r="N1693" s="21"/>
    </row>
    <row r="1694" spans="1:14" ht="15">
      <c r="A1694" s="14">
        <v>25542</v>
      </c>
      <c r="B1694" s="12">
        <f t="shared" si="292"/>
        <v>-25.542000000000002</v>
      </c>
      <c r="C1694" s="12">
        <f t="shared" si="293"/>
        <v>0.32899999999999707</v>
      </c>
      <c r="D1694" s="16">
        <v>0.52637</v>
      </c>
      <c r="G1694" s="23"/>
      <c r="H1694" s="23"/>
      <c r="I1694" s="24"/>
      <c r="J1694" s="24"/>
      <c r="K1694" s="24"/>
      <c r="L1694" s="27"/>
      <c r="M1694" s="18"/>
      <c r="N1694" s="21"/>
    </row>
    <row r="1695" spans="1:14" ht="15">
      <c r="A1695" s="14">
        <v>25199</v>
      </c>
      <c r="B1695" s="12">
        <f t="shared" si="292"/>
        <v>-25.199000000000002</v>
      </c>
      <c r="C1695" s="12">
        <f t="shared" si="293"/>
        <v>0.34299999999999997</v>
      </c>
      <c r="D1695" s="16">
        <v>0.58394000000000001</v>
      </c>
      <c r="G1695" s="23"/>
      <c r="H1695" s="23"/>
      <c r="I1695" s="24"/>
      <c r="J1695" s="24"/>
      <c r="K1695" s="24"/>
      <c r="L1695" s="27"/>
      <c r="M1695" s="18"/>
      <c r="N1695" s="21"/>
    </row>
    <row r="1696" spans="1:14" ht="15">
      <c r="A1696" s="14">
        <v>24856</v>
      </c>
      <c r="B1696" s="12">
        <f t="shared" si="292"/>
        <v>-24.856000000000002</v>
      </c>
      <c r="C1696" s="12">
        <f t="shared" si="293"/>
        <v>0.34299999999999997</v>
      </c>
      <c r="D1696" s="16">
        <v>0.34919</v>
      </c>
      <c r="G1696" s="23"/>
      <c r="H1696" s="23"/>
      <c r="I1696" s="24"/>
      <c r="J1696" s="24"/>
      <c r="K1696" s="24"/>
      <c r="L1696" s="27"/>
      <c r="M1696" s="18"/>
      <c r="N1696" s="21"/>
    </row>
    <row r="1697" spans="1:14" ht="15">
      <c r="A1697" s="14">
        <v>24527</v>
      </c>
      <c r="B1697" s="12">
        <f t="shared" si="292"/>
        <v>-24.527000000000001</v>
      </c>
      <c r="C1697" s="12">
        <f t="shared" si="293"/>
        <v>0.32900000000000063</v>
      </c>
      <c r="D1697" s="16">
        <v>1.2065999999999999</v>
      </c>
      <c r="G1697" s="23"/>
      <c r="H1697" s="23"/>
      <c r="I1697" s="24"/>
      <c r="J1697" s="24"/>
      <c r="K1697" s="24"/>
      <c r="L1697" s="27"/>
      <c r="M1697" s="18"/>
      <c r="N1697" s="21"/>
    </row>
    <row r="1698" spans="1:14" ht="15">
      <c r="A1698" s="14">
        <v>24184</v>
      </c>
      <c r="B1698" s="12">
        <f t="shared" si="292"/>
        <v>-24.184000000000001</v>
      </c>
      <c r="C1698" s="12">
        <f t="shared" si="293"/>
        <v>0.34299999999999997</v>
      </c>
      <c r="D1698" s="16">
        <v>1.3088</v>
      </c>
      <c r="G1698" s="23"/>
      <c r="H1698" s="23"/>
      <c r="I1698" s="24"/>
      <c r="J1698" s="24"/>
      <c r="K1698" s="24"/>
      <c r="L1698" s="27"/>
      <c r="M1698" s="18"/>
      <c r="N1698" s="21"/>
    </row>
    <row r="1699" spans="1:14" ht="15">
      <c r="A1699" s="14">
        <v>23841</v>
      </c>
      <c r="B1699" s="12">
        <f t="shared" si="292"/>
        <v>-23.841000000000001</v>
      </c>
      <c r="C1699" s="12">
        <f t="shared" si="293"/>
        <v>0.34299999999999997</v>
      </c>
      <c r="D1699" s="16">
        <v>1.5125999999999999</v>
      </c>
      <c r="G1699" s="23"/>
      <c r="H1699" s="23"/>
      <c r="I1699" s="24"/>
      <c r="J1699" s="24"/>
      <c r="K1699" s="24"/>
      <c r="L1699" s="27"/>
      <c r="M1699" s="18"/>
      <c r="N1699" s="21"/>
    </row>
    <row r="1700" spans="1:14" ht="15">
      <c r="A1700" s="14">
        <v>23512</v>
      </c>
      <c r="B1700" s="12">
        <f t="shared" si="292"/>
        <v>-23.512</v>
      </c>
      <c r="C1700" s="12">
        <f t="shared" si="293"/>
        <v>0.32900000000000063</v>
      </c>
      <c r="D1700" s="16">
        <v>1.5503</v>
      </c>
      <c r="G1700" s="23"/>
      <c r="H1700" s="23"/>
      <c r="I1700" s="24"/>
      <c r="J1700" s="24"/>
      <c r="K1700" s="24"/>
      <c r="L1700" s="27"/>
      <c r="M1700" s="18"/>
      <c r="N1700" s="21"/>
    </row>
    <row r="1701" spans="1:14" ht="15">
      <c r="A1701" s="14">
        <v>23169</v>
      </c>
      <c r="B1701" s="12">
        <f t="shared" si="292"/>
        <v>-23.169</v>
      </c>
      <c r="C1701" s="12">
        <f t="shared" si="293"/>
        <v>0.34299999999999997</v>
      </c>
      <c r="D1701" s="16">
        <v>1.3380000000000001</v>
      </c>
      <c r="G1701" s="23"/>
      <c r="H1701" s="23"/>
      <c r="I1701" s="24"/>
      <c r="J1701" s="24"/>
      <c r="K1701" s="24"/>
      <c r="L1701" s="27"/>
      <c r="M1701" s="18"/>
      <c r="N1701" s="21"/>
    </row>
    <row r="1702" spans="1:14" ht="15">
      <c r="A1702" s="14">
        <v>22826</v>
      </c>
      <c r="B1702" s="12">
        <f t="shared" si="292"/>
        <v>-22.826000000000001</v>
      </c>
      <c r="C1702" s="12">
        <f t="shared" si="293"/>
        <v>0.34299999999999997</v>
      </c>
      <c r="D1702" s="16">
        <v>1.6445000000000001</v>
      </c>
      <c r="G1702" s="23"/>
      <c r="H1702" s="23"/>
      <c r="I1702" s="24"/>
      <c r="J1702" s="24"/>
      <c r="K1702" s="24"/>
      <c r="L1702" s="27"/>
      <c r="M1702" s="18"/>
      <c r="N1702" s="21"/>
    </row>
    <row r="1703" spans="1:14" ht="15">
      <c r="A1703" s="14">
        <v>22497</v>
      </c>
      <c r="B1703" s="12">
        <f t="shared" si="292"/>
        <v>-22.497</v>
      </c>
      <c r="C1703" s="12">
        <f t="shared" si="293"/>
        <v>0.32900000000000063</v>
      </c>
      <c r="D1703" s="16">
        <v>1.4714</v>
      </c>
      <c r="G1703" s="23"/>
      <c r="H1703" s="23"/>
      <c r="I1703" s="24"/>
      <c r="J1703" s="24"/>
      <c r="K1703" s="24"/>
      <c r="L1703" s="27"/>
      <c r="M1703" s="18"/>
      <c r="N1703" s="21"/>
    </row>
    <row r="1704" spans="1:14" ht="15">
      <c r="A1704" s="14">
        <v>22154</v>
      </c>
      <c r="B1704" s="12">
        <f t="shared" si="292"/>
        <v>-22.154</v>
      </c>
      <c r="C1704" s="12">
        <f t="shared" si="293"/>
        <v>0.34299999999999997</v>
      </c>
      <c r="D1704" s="16">
        <v>1.2243999999999999</v>
      </c>
      <c r="G1704" s="23"/>
      <c r="H1704" s="23"/>
      <c r="I1704" s="24"/>
      <c r="J1704" s="24"/>
      <c r="K1704" s="24"/>
      <c r="L1704" s="27"/>
      <c r="M1704" s="18"/>
      <c r="N1704" s="21"/>
    </row>
    <row r="1705" spans="1:14" ht="15">
      <c r="A1705" s="14">
        <v>21812</v>
      </c>
      <c r="B1705" s="12">
        <f t="shared" si="292"/>
        <v>-21.812000000000001</v>
      </c>
      <c r="C1705" s="12">
        <f t="shared" si="293"/>
        <v>0.34199999999999875</v>
      </c>
      <c r="D1705" s="16">
        <v>1.2286999999999999</v>
      </c>
      <c r="G1705" s="23"/>
      <c r="H1705" s="23"/>
      <c r="I1705" s="24"/>
      <c r="J1705" s="24"/>
      <c r="K1705" s="24"/>
      <c r="L1705" s="27"/>
      <c r="M1705" s="18"/>
      <c r="N1705" s="21"/>
    </row>
    <row r="1706" spans="1:14" ht="15">
      <c r="A1706" s="14">
        <v>21482</v>
      </c>
      <c r="B1706" s="12">
        <f t="shared" si="292"/>
        <v>-21.481999999999999</v>
      </c>
      <c r="C1706" s="12">
        <f t="shared" si="293"/>
        <v>0.33000000000000185</v>
      </c>
      <c r="D1706" s="16">
        <v>1.1606000000000001</v>
      </c>
      <c r="G1706" s="23"/>
      <c r="H1706" s="23"/>
      <c r="I1706" s="24"/>
      <c r="J1706" s="24"/>
      <c r="K1706" s="24"/>
      <c r="L1706" s="27"/>
      <c r="M1706" s="18"/>
      <c r="N1706" s="21"/>
    </row>
    <row r="1707" spans="1:14" ht="15">
      <c r="A1707" s="14">
        <v>21139</v>
      </c>
      <c r="B1707" s="12">
        <f t="shared" si="292"/>
        <v>-21.138999999999999</v>
      </c>
      <c r="C1707" s="12">
        <f t="shared" si="293"/>
        <v>0.34299999999999997</v>
      </c>
      <c r="D1707" s="16">
        <v>1.2827</v>
      </c>
      <c r="G1707" s="23"/>
      <c r="H1707" s="23"/>
      <c r="I1707" s="24"/>
      <c r="J1707" s="24"/>
      <c r="K1707" s="24"/>
      <c r="L1707" s="27"/>
      <c r="M1707" s="18"/>
      <c r="N1707" s="21"/>
    </row>
    <row r="1708" spans="1:14" ht="15">
      <c r="A1708" s="14">
        <v>20797</v>
      </c>
      <c r="B1708" s="12">
        <f t="shared" si="292"/>
        <v>-20.797000000000001</v>
      </c>
      <c r="C1708" s="12">
        <f t="shared" si="293"/>
        <v>0.34199999999999875</v>
      </c>
      <c r="D1708" s="16">
        <v>1.3132999999999999</v>
      </c>
      <c r="G1708" s="23"/>
      <c r="H1708" s="23"/>
      <c r="I1708" s="24"/>
      <c r="J1708" s="24"/>
      <c r="K1708" s="24"/>
      <c r="L1708" s="27"/>
      <c r="M1708" s="18"/>
      <c r="N1708" s="21"/>
    </row>
    <row r="1709" spans="1:14" ht="15">
      <c r="A1709" s="14">
        <v>20467</v>
      </c>
      <c r="B1709" s="12">
        <f t="shared" si="292"/>
        <v>-20.466999999999999</v>
      </c>
      <c r="C1709" s="12">
        <f t="shared" si="293"/>
        <v>0.33000000000000185</v>
      </c>
      <c r="D1709" s="16">
        <v>1.5195000000000001</v>
      </c>
      <c r="G1709" s="23"/>
      <c r="H1709" s="23"/>
      <c r="I1709" s="24"/>
      <c r="J1709" s="24"/>
      <c r="K1709" s="24"/>
      <c r="L1709" s="27"/>
      <c r="M1709" s="18"/>
      <c r="N1709" s="21"/>
    </row>
    <row r="1710" spans="1:14" ht="15">
      <c r="A1710" s="14">
        <v>20125</v>
      </c>
      <c r="B1710" s="12">
        <f t="shared" si="292"/>
        <v>-20.125</v>
      </c>
      <c r="C1710" s="12">
        <f t="shared" si="293"/>
        <v>0.34199999999999875</v>
      </c>
      <c r="D1710" s="16">
        <v>1.1249</v>
      </c>
      <c r="G1710" s="23"/>
      <c r="H1710" s="23"/>
      <c r="I1710" s="24"/>
      <c r="J1710" s="24"/>
      <c r="K1710" s="24"/>
      <c r="L1710" s="27"/>
      <c r="M1710" s="18"/>
      <c r="N1710" s="21"/>
    </row>
    <row r="1711" spans="1:14" ht="15">
      <c r="A1711" s="14">
        <v>19782</v>
      </c>
      <c r="B1711" s="12">
        <f t="shared" si="292"/>
        <v>-19.782</v>
      </c>
      <c r="C1711" s="12">
        <f t="shared" si="293"/>
        <v>0.34299999999999997</v>
      </c>
      <c r="D1711" s="16">
        <v>1.2828999999999999</v>
      </c>
      <c r="G1711" s="23"/>
      <c r="H1711" s="23"/>
      <c r="I1711" s="24"/>
      <c r="J1711" s="24"/>
      <c r="K1711" s="24"/>
      <c r="L1711" s="27"/>
      <c r="M1711" s="18"/>
      <c r="N1711" s="21"/>
    </row>
    <row r="1712" spans="1:14" ht="15">
      <c r="A1712" s="14">
        <v>19452</v>
      </c>
      <c r="B1712" s="12">
        <f t="shared" si="292"/>
        <v>-19.452000000000002</v>
      </c>
      <c r="C1712" s="12">
        <f t="shared" si="293"/>
        <v>0.32999999999999829</v>
      </c>
      <c r="D1712" s="16">
        <v>1.2934000000000001</v>
      </c>
      <c r="G1712" s="23"/>
      <c r="H1712" s="23"/>
      <c r="I1712" s="24"/>
      <c r="J1712" s="24"/>
      <c r="K1712" s="24"/>
      <c r="L1712" s="27"/>
      <c r="M1712" s="18"/>
      <c r="N1712" s="21"/>
    </row>
    <row r="1713" spans="1:14" ht="15">
      <c r="A1713" s="14">
        <v>19110</v>
      </c>
      <c r="B1713" s="12">
        <f t="shared" si="292"/>
        <v>-19.11</v>
      </c>
      <c r="C1713" s="12">
        <f t="shared" si="293"/>
        <v>0.3420000000000023</v>
      </c>
      <c r="D1713" s="16">
        <v>1.2847</v>
      </c>
      <c r="G1713" s="23"/>
      <c r="H1713" s="23"/>
      <c r="I1713" s="24"/>
      <c r="J1713" s="24"/>
      <c r="K1713" s="24"/>
      <c r="L1713" s="27"/>
      <c r="M1713" s="18"/>
      <c r="N1713" s="21"/>
    </row>
    <row r="1714" spans="1:14" ht="15">
      <c r="A1714" s="14">
        <v>18767</v>
      </c>
      <c r="B1714" s="12">
        <f t="shared" si="292"/>
        <v>-18.766999999999999</v>
      </c>
      <c r="C1714" s="12">
        <f t="shared" si="293"/>
        <v>0.34299999999999997</v>
      </c>
      <c r="D1714" s="16">
        <v>1.1853</v>
      </c>
      <c r="G1714" s="23"/>
      <c r="H1714" s="23"/>
      <c r="I1714" s="24"/>
      <c r="J1714" s="24"/>
      <c r="K1714" s="24"/>
      <c r="L1714" s="27"/>
      <c r="M1714" s="18"/>
      <c r="N1714" s="21"/>
    </row>
    <row r="1715" spans="1:14" ht="15">
      <c r="A1715" s="14">
        <v>18438</v>
      </c>
      <c r="B1715" s="12">
        <f t="shared" si="292"/>
        <v>-18.437999999999999</v>
      </c>
      <c r="C1715" s="12">
        <f t="shared" si="293"/>
        <v>0.32900000000000063</v>
      </c>
      <c r="D1715" s="16">
        <v>1.2654000000000001</v>
      </c>
      <c r="G1715" s="23"/>
      <c r="H1715" s="23"/>
      <c r="I1715" s="24"/>
      <c r="J1715" s="24"/>
      <c r="K1715" s="24"/>
      <c r="L1715" s="27"/>
      <c r="M1715" s="18"/>
      <c r="N1715" s="21"/>
    </row>
    <row r="1716" spans="1:14" ht="15">
      <c r="A1716" s="14">
        <v>18095</v>
      </c>
      <c r="B1716" s="12">
        <f t="shared" si="292"/>
        <v>-18.094999999999999</v>
      </c>
      <c r="C1716" s="12">
        <f t="shared" si="293"/>
        <v>0.34299999999999997</v>
      </c>
      <c r="D1716" s="16">
        <v>1.5801000000000001</v>
      </c>
      <c r="G1716" s="23"/>
      <c r="H1716" s="23"/>
      <c r="I1716" s="24"/>
      <c r="J1716" s="24"/>
      <c r="K1716" s="24"/>
      <c r="L1716" s="27"/>
      <c r="M1716" s="18"/>
      <c r="N1716" s="21"/>
    </row>
    <row r="1717" spans="1:14" ht="15">
      <c r="A1717" s="14">
        <v>17423</v>
      </c>
      <c r="B1717" s="12">
        <f t="shared" si="292"/>
        <v>-17.422999999999998</v>
      </c>
      <c r="C1717" s="12">
        <f t="shared" si="293"/>
        <v>0.6720000000000006</v>
      </c>
      <c r="D1717" s="16">
        <v>1.3628</v>
      </c>
      <c r="G1717" s="23"/>
      <c r="H1717" s="23"/>
      <c r="I1717" s="24"/>
      <c r="J1717" s="24"/>
      <c r="K1717" s="24"/>
      <c r="L1717" s="27"/>
      <c r="M1717" s="18"/>
      <c r="N1717" s="21"/>
    </row>
    <row r="1718" spans="1:14" ht="15">
      <c r="A1718" s="14">
        <v>17080</v>
      </c>
      <c r="B1718" s="12">
        <f t="shared" si="292"/>
        <v>-17.079999999999998</v>
      </c>
      <c r="C1718" s="12">
        <f t="shared" si="293"/>
        <v>0.34299999999999997</v>
      </c>
      <c r="D1718" s="16">
        <v>1.3737999999999999</v>
      </c>
      <c r="G1718" s="23"/>
      <c r="H1718" s="23"/>
      <c r="I1718" s="24"/>
      <c r="J1718" s="24"/>
      <c r="K1718" s="24"/>
      <c r="L1718" s="27"/>
      <c r="M1718" s="18"/>
      <c r="N1718" s="21"/>
    </row>
    <row r="1719" spans="1:14" ht="15">
      <c r="A1719" s="14">
        <v>16408</v>
      </c>
      <c r="B1719" s="12">
        <f t="shared" si="292"/>
        <v>-16.408000000000001</v>
      </c>
      <c r="C1719" s="12">
        <f t="shared" si="293"/>
        <v>0.67199999999999704</v>
      </c>
      <c r="D1719" s="16">
        <v>1.2384999999999999</v>
      </c>
      <c r="G1719" s="23"/>
      <c r="H1719" s="23"/>
      <c r="I1719" s="24"/>
      <c r="J1719" s="24"/>
      <c r="K1719" s="24"/>
      <c r="L1719" s="27"/>
      <c r="M1719" s="18"/>
      <c r="N1719" s="21"/>
    </row>
    <row r="1720" spans="1:14" ht="15">
      <c r="A1720" s="14">
        <v>16065</v>
      </c>
      <c r="B1720" s="12">
        <f t="shared" si="292"/>
        <v>-16.065000000000001</v>
      </c>
      <c r="C1720" s="12">
        <f t="shared" si="293"/>
        <v>0.34299999999999997</v>
      </c>
      <c r="D1720" s="16">
        <v>1.3638999999999999</v>
      </c>
      <c r="G1720" s="23"/>
      <c r="H1720" s="23"/>
      <c r="I1720" s="24"/>
      <c r="J1720" s="24"/>
      <c r="K1720" s="24"/>
      <c r="L1720" s="27"/>
      <c r="M1720" s="18"/>
      <c r="N1720" s="21"/>
    </row>
    <row r="1721" spans="1:14" ht="15">
      <c r="A1721" s="14">
        <v>15722</v>
      </c>
      <c r="B1721" s="12">
        <f t="shared" si="292"/>
        <v>-15.722</v>
      </c>
      <c r="C1721" s="12">
        <f t="shared" si="293"/>
        <v>0.34300000000000175</v>
      </c>
      <c r="D1721" s="16">
        <v>1.2037</v>
      </c>
      <c r="G1721" s="23"/>
      <c r="H1721" s="23"/>
      <c r="I1721" s="24"/>
      <c r="J1721" s="24"/>
      <c r="K1721" s="24"/>
      <c r="L1721" s="27"/>
      <c r="M1721" s="18"/>
      <c r="N1721" s="21"/>
    </row>
    <row r="1722" spans="1:14" ht="15">
      <c r="A1722" s="14">
        <v>15393</v>
      </c>
      <c r="B1722" s="12">
        <f t="shared" si="292"/>
        <v>-15.393000000000001</v>
      </c>
      <c r="C1722" s="12">
        <f t="shared" si="293"/>
        <v>0.32899999999999885</v>
      </c>
      <c r="D1722" s="16">
        <v>1.2778</v>
      </c>
      <c r="G1722" s="23"/>
      <c r="H1722" s="23"/>
      <c r="I1722" s="24"/>
      <c r="J1722" s="24"/>
      <c r="K1722" s="24"/>
      <c r="L1722" s="27"/>
      <c r="M1722" s="18"/>
      <c r="N1722" s="21"/>
    </row>
    <row r="1723" spans="1:14" ht="15">
      <c r="A1723" s="14">
        <v>15050</v>
      </c>
      <c r="B1723" s="12">
        <f t="shared" si="292"/>
        <v>-15.05</v>
      </c>
      <c r="C1723" s="12">
        <f t="shared" si="293"/>
        <v>0.34299999999999997</v>
      </c>
      <c r="D1723" s="16">
        <v>0.97901000000000005</v>
      </c>
      <c r="G1723" s="23"/>
      <c r="H1723" s="23"/>
      <c r="I1723" s="24"/>
      <c r="J1723" s="24"/>
      <c r="K1723" s="24"/>
      <c r="L1723" s="27"/>
      <c r="M1723" s="18"/>
      <c r="N1723" s="21"/>
    </row>
    <row r="1724" spans="1:14" ht="15">
      <c r="A1724" s="14">
        <v>14707</v>
      </c>
      <c r="B1724" s="12">
        <f t="shared" si="292"/>
        <v>-14.707000000000001</v>
      </c>
      <c r="C1724" s="12">
        <f t="shared" si="293"/>
        <v>0.34299999999999997</v>
      </c>
      <c r="D1724" s="16">
        <v>0.84562999999999999</v>
      </c>
      <c r="G1724" s="23"/>
      <c r="H1724" s="23"/>
      <c r="I1724" s="24"/>
      <c r="J1724" s="24"/>
      <c r="K1724" s="24"/>
      <c r="L1724" s="27"/>
      <c r="M1724" s="18"/>
      <c r="N1724" s="21"/>
    </row>
    <row r="1725" spans="1:14" ht="15">
      <c r="A1725" s="14">
        <v>14378</v>
      </c>
      <c r="B1725" s="12">
        <f t="shared" si="292"/>
        <v>-14.378</v>
      </c>
      <c r="C1725" s="12">
        <f t="shared" si="293"/>
        <v>0.32900000000000063</v>
      </c>
      <c r="D1725" s="16">
        <v>1.5213000000000001</v>
      </c>
      <c r="G1725" s="23"/>
      <c r="H1725" s="23"/>
      <c r="I1725" s="24"/>
      <c r="J1725" s="24"/>
      <c r="K1725" s="24"/>
      <c r="L1725" s="27"/>
      <c r="M1725" s="18"/>
      <c r="N1725" s="21"/>
    </row>
    <row r="1726" spans="1:14" ht="15">
      <c r="A1726" s="14">
        <v>14035</v>
      </c>
      <c r="B1726" s="12">
        <f t="shared" si="292"/>
        <v>-14.035</v>
      </c>
      <c r="C1726" s="12">
        <f t="shared" si="293"/>
        <v>0.34299999999999997</v>
      </c>
      <c r="D1726" s="16">
        <v>1.5136000000000001</v>
      </c>
      <c r="G1726" s="23"/>
      <c r="H1726" s="23"/>
      <c r="I1726" s="24"/>
      <c r="J1726" s="24"/>
      <c r="K1726" s="24"/>
      <c r="L1726" s="27"/>
      <c r="M1726" s="18"/>
      <c r="N1726" s="21"/>
    </row>
    <row r="1727" spans="1:14" ht="15">
      <c r="A1727" s="14">
        <v>13692</v>
      </c>
      <c r="B1727" s="12">
        <f t="shared" si="292"/>
        <v>-13.692</v>
      </c>
      <c r="C1727" s="12">
        <f t="shared" si="293"/>
        <v>0.34299999999999997</v>
      </c>
      <c r="D1727" s="16">
        <v>1.0333000000000001</v>
      </c>
      <c r="G1727" s="23"/>
      <c r="H1727" s="23"/>
      <c r="I1727" s="24"/>
      <c r="J1727" s="24"/>
      <c r="K1727" s="24"/>
      <c r="L1727" s="27"/>
      <c r="M1727" s="18"/>
      <c r="N1727" s="21"/>
    </row>
    <row r="1728" spans="1:14" ht="15">
      <c r="A1728" s="14">
        <v>13363</v>
      </c>
      <c r="B1728" s="12">
        <f t="shared" si="292"/>
        <v>-13.363</v>
      </c>
      <c r="C1728" s="12">
        <f t="shared" si="293"/>
        <v>0.32900000000000063</v>
      </c>
      <c r="D1728" s="16">
        <v>1.448</v>
      </c>
      <c r="G1728" s="23"/>
      <c r="H1728" s="23"/>
      <c r="I1728" s="24"/>
      <c r="J1728" s="24"/>
      <c r="K1728" s="24"/>
      <c r="L1728" s="27"/>
      <c r="M1728" s="18"/>
      <c r="N1728" s="21"/>
    </row>
    <row r="1729" spans="1:14" ht="15">
      <c r="A1729" s="14">
        <v>13020</v>
      </c>
      <c r="B1729" s="12">
        <f t="shared" si="292"/>
        <v>-13.02</v>
      </c>
      <c r="C1729" s="12">
        <f t="shared" si="293"/>
        <v>0.34299999999999997</v>
      </c>
      <c r="D1729" s="16">
        <v>1.3403</v>
      </c>
      <c r="G1729" s="23"/>
      <c r="H1729" s="23"/>
      <c r="I1729" s="24"/>
      <c r="J1729" s="24"/>
      <c r="K1729" s="24"/>
      <c r="L1729" s="27"/>
      <c r="M1729" s="18"/>
      <c r="N1729" s="21"/>
    </row>
    <row r="1730" spans="1:14" ht="15">
      <c r="A1730" s="14">
        <v>12677</v>
      </c>
      <c r="B1730" s="12">
        <f t="shared" si="292"/>
        <v>-12.677</v>
      </c>
      <c r="C1730" s="12">
        <f t="shared" si="293"/>
        <v>0.34299999999999997</v>
      </c>
      <c r="D1730" s="16">
        <v>1.7156</v>
      </c>
      <c r="G1730" s="23"/>
      <c r="H1730" s="23"/>
      <c r="I1730" s="24"/>
      <c r="J1730" s="24"/>
      <c r="K1730" s="24"/>
      <c r="L1730" s="27"/>
      <c r="M1730" s="18"/>
      <c r="N1730" s="21"/>
    </row>
    <row r="1731" spans="1:14" ht="15">
      <c r="A1731" s="14">
        <v>12348</v>
      </c>
      <c r="B1731" s="12">
        <f t="shared" ref="B1731:B1754" si="294">-A1731/1000</f>
        <v>-12.348000000000001</v>
      </c>
      <c r="C1731" s="12">
        <f t="shared" si="293"/>
        <v>0.32899999999999885</v>
      </c>
      <c r="D1731" s="16">
        <v>1.4027000000000001</v>
      </c>
      <c r="G1731" s="23"/>
      <c r="H1731" s="23"/>
      <c r="I1731" s="24"/>
      <c r="J1731" s="24"/>
      <c r="K1731" s="24"/>
      <c r="L1731" s="27"/>
      <c r="M1731" s="18"/>
      <c r="N1731" s="21"/>
    </row>
    <row r="1732" spans="1:14" ht="15">
      <c r="A1732" s="14">
        <v>12005</v>
      </c>
      <c r="B1732" s="12">
        <f t="shared" si="294"/>
        <v>-12.005000000000001</v>
      </c>
      <c r="C1732" s="12">
        <f t="shared" ref="C1732:C1754" si="295">B1732-B1731</f>
        <v>0.34299999999999997</v>
      </c>
      <c r="D1732" s="16">
        <v>1.9976</v>
      </c>
      <c r="G1732" s="23"/>
      <c r="H1732" s="23"/>
      <c r="I1732" s="24"/>
      <c r="J1732" s="24"/>
      <c r="K1732" s="24"/>
      <c r="L1732" s="27"/>
      <c r="M1732" s="18"/>
      <c r="N1732" s="21"/>
    </row>
    <row r="1733" spans="1:14" ht="15">
      <c r="A1733" s="14">
        <v>11662</v>
      </c>
      <c r="B1733" s="12">
        <f t="shared" si="294"/>
        <v>-11.662000000000001</v>
      </c>
      <c r="C1733" s="12">
        <f t="shared" si="295"/>
        <v>0.34299999999999997</v>
      </c>
      <c r="D1733" s="16">
        <v>1.7209000000000001</v>
      </c>
      <c r="G1733" s="23"/>
      <c r="H1733" s="23"/>
      <c r="I1733" s="24"/>
      <c r="J1733" s="24"/>
      <c r="K1733" s="24"/>
      <c r="L1733" s="27"/>
      <c r="M1733" s="18"/>
      <c r="N1733" s="21"/>
    </row>
    <row r="1734" spans="1:14" ht="15">
      <c r="A1734" s="14">
        <v>11333</v>
      </c>
      <c r="B1734" s="12">
        <f t="shared" si="294"/>
        <v>-11.333</v>
      </c>
      <c r="C1734" s="12">
        <f t="shared" si="295"/>
        <v>0.32900000000000063</v>
      </c>
      <c r="D1734" s="16">
        <v>1.478</v>
      </c>
      <c r="G1734" s="23"/>
      <c r="H1734" s="23"/>
      <c r="I1734" s="24"/>
      <c r="J1734" s="24"/>
      <c r="K1734" s="24"/>
      <c r="L1734" s="27"/>
      <c r="M1734" s="18"/>
      <c r="N1734" s="21"/>
    </row>
    <row r="1735" spans="1:14" ht="15">
      <c r="A1735" s="14">
        <v>10990</v>
      </c>
      <c r="B1735" s="12">
        <f t="shared" si="294"/>
        <v>-10.99</v>
      </c>
      <c r="C1735" s="12">
        <f t="shared" si="295"/>
        <v>0.34299999999999997</v>
      </c>
      <c r="D1735" s="16">
        <v>0.99812999999999996</v>
      </c>
      <c r="G1735" s="23"/>
      <c r="H1735" s="23"/>
      <c r="I1735" s="24"/>
      <c r="J1735" s="24"/>
      <c r="K1735" s="24"/>
      <c r="L1735" s="27"/>
      <c r="M1735" s="18"/>
      <c r="N1735" s="21"/>
    </row>
    <row r="1736" spans="1:14" ht="15">
      <c r="A1736" s="14">
        <v>10647</v>
      </c>
      <c r="B1736" s="12">
        <f t="shared" si="294"/>
        <v>-10.647</v>
      </c>
      <c r="C1736" s="12">
        <f t="shared" si="295"/>
        <v>0.34299999999999997</v>
      </c>
      <c r="D1736" s="16">
        <v>1.0974999999999999</v>
      </c>
      <c r="G1736" s="23"/>
      <c r="H1736" s="23"/>
      <c r="I1736" s="24"/>
      <c r="J1736" s="24"/>
      <c r="K1736" s="24"/>
      <c r="L1736" s="27"/>
      <c r="M1736" s="18"/>
      <c r="N1736" s="21"/>
    </row>
    <row r="1737" spans="1:14" ht="15">
      <c r="A1737" s="14">
        <v>10318</v>
      </c>
      <c r="B1737" s="12">
        <f t="shared" si="294"/>
        <v>-10.318</v>
      </c>
      <c r="C1737" s="12">
        <f t="shared" si="295"/>
        <v>0.32900000000000063</v>
      </c>
      <c r="D1737" s="16">
        <v>0.99451000000000001</v>
      </c>
      <c r="G1737" s="23"/>
      <c r="H1737" s="23"/>
      <c r="I1737" s="24"/>
      <c r="J1737" s="24"/>
      <c r="K1737" s="24"/>
      <c r="L1737" s="27"/>
      <c r="M1737" s="18"/>
      <c r="N1737" s="21"/>
    </row>
    <row r="1738" spans="1:14" ht="15">
      <c r="A1738" s="14">
        <v>9975</v>
      </c>
      <c r="B1738" s="12">
        <f t="shared" si="294"/>
        <v>-9.9749999999999996</v>
      </c>
      <c r="C1738" s="12">
        <f t="shared" si="295"/>
        <v>0.34299999999999997</v>
      </c>
      <c r="D1738" s="16">
        <v>0.16284999999999999</v>
      </c>
      <c r="G1738" s="23"/>
      <c r="H1738" s="23"/>
      <c r="I1738" s="24"/>
      <c r="J1738" s="24"/>
      <c r="K1738" s="24"/>
      <c r="L1738" s="27"/>
      <c r="M1738" s="18"/>
      <c r="N1738" s="21"/>
    </row>
    <row r="1739" spans="1:14" ht="15">
      <c r="A1739" s="14">
        <v>9632</v>
      </c>
      <c r="B1739" s="12">
        <f t="shared" si="294"/>
        <v>-9.6319999999999997</v>
      </c>
      <c r="C1739" s="12">
        <f t="shared" si="295"/>
        <v>0.34299999999999997</v>
      </c>
      <c r="D1739" s="16">
        <v>0.71272000000000002</v>
      </c>
      <c r="G1739" s="23"/>
      <c r="H1739" s="23"/>
      <c r="I1739" s="24"/>
      <c r="J1739" s="24"/>
      <c r="K1739" s="24"/>
      <c r="L1739" s="27"/>
      <c r="M1739" s="18"/>
      <c r="N1739" s="21"/>
    </row>
    <row r="1740" spans="1:14" ht="15">
      <c r="A1740" s="14">
        <v>9302</v>
      </c>
      <c r="B1740" s="12">
        <f t="shared" si="294"/>
        <v>-9.3019999999999996</v>
      </c>
      <c r="C1740" s="12">
        <f t="shared" si="295"/>
        <v>0.33000000000000007</v>
      </c>
      <c r="D1740" s="16">
        <v>0.88432999999999995</v>
      </c>
      <c r="G1740" s="23"/>
      <c r="H1740" s="23"/>
      <c r="I1740" s="24"/>
      <c r="J1740" s="24"/>
      <c r="K1740" s="24"/>
      <c r="L1740" s="27"/>
      <c r="M1740" s="18"/>
      <c r="N1740" s="21"/>
    </row>
    <row r="1741" spans="1:14" ht="15">
      <c r="A1741" s="14">
        <v>8960</v>
      </c>
      <c r="B1741" s="12">
        <f t="shared" si="294"/>
        <v>-8.9600000000000009</v>
      </c>
      <c r="C1741" s="12">
        <f t="shared" si="295"/>
        <v>0.34199999999999875</v>
      </c>
      <c r="D1741" s="16">
        <v>0.68335000000000001</v>
      </c>
      <c r="G1741" s="23"/>
      <c r="H1741" s="23"/>
      <c r="I1741" s="24"/>
      <c r="J1741" s="24"/>
      <c r="K1741" s="24"/>
      <c r="L1741" s="27"/>
      <c r="M1741" s="18"/>
      <c r="N1741" s="21"/>
    </row>
    <row r="1742" spans="1:14" ht="15">
      <c r="A1742" s="14">
        <v>8000</v>
      </c>
      <c r="B1742" s="12">
        <f t="shared" si="294"/>
        <v>-8</v>
      </c>
      <c r="C1742" s="12">
        <f t="shared" si="295"/>
        <v>0.96000000000000085</v>
      </c>
      <c r="D1742" s="16">
        <v>0.91044037600000005</v>
      </c>
      <c r="G1742" s="23"/>
      <c r="H1742" s="23"/>
      <c r="I1742" s="24"/>
      <c r="J1742" s="24"/>
      <c r="K1742" s="24"/>
      <c r="L1742" s="27"/>
      <c r="M1742" s="18"/>
      <c r="N1742" s="21"/>
    </row>
    <row r="1743" spans="1:14" ht="15">
      <c r="A1743" s="14">
        <v>7000</v>
      </c>
      <c r="B1743" s="12">
        <f t="shared" si="294"/>
        <v>-7</v>
      </c>
      <c r="C1743" s="12">
        <f t="shared" si="295"/>
        <v>1</v>
      </c>
      <c r="D1743" s="16">
        <v>0.96610588799999997</v>
      </c>
      <c r="G1743" s="23"/>
      <c r="H1743" s="23"/>
      <c r="I1743" s="24"/>
      <c r="J1743" s="24"/>
      <c r="K1743" s="24"/>
      <c r="L1743" s="27"/>
      <c r="M1743" s="18"/>
      <c r="N1743" s="21"/>
    </row>
    <row r="1744" spans="1:14" ht="15">
      <c r="A1744" s="14">
        <v>6000</v>
      </c>
      <c r="B1744" s="12">
        <f t="shared" si="294"/>
        <v>-6</v>
      </c>
      <c r="C1744" s="12">
        <f t="shared" si="295"/>
        <v>1</v>
      </c>
      <c r="D1744" s="16">
        <v>0.94878772899999997</v>
      </c>
      <c r="G1744" s="23"/>
      <c r="H1744" s="23"/>
      <c r="I1744" s="24"/>
      <c r="J1744" s="24"/>
      <c r="K1744" s="24"/>
      <c r="L1744" s="27"/>
      <c r="M1744" s="18"/>
      <c r="N1744" s="21"/>
    </row>
    <row r="1745" spans="1:14" ht="15">
      <c r="A1745" s="14">
        <v>5000</v>
      </c>
      <c r="B1745" s="12">
        <f t="shared" si="294"/>
        <v>-5</v>
      </c>
      <c r="C1745" s="12">
        <f t="shared" si="295"/>
        <v>1</v>
      </c>
      <c r="D1745" s="16">
        <v>1.0761999010000001</v>
      </c>
      <c r="G1745" s="23"/>
      <c r="H1745" s="23"/>
      <c r="I1745" s="24"/>
      <c r="J1745" s="24"/>
      <c r="K1745" s="24"/>
      <c r="L1745" s="27"/>
      <c r="M1745" s="18"/>
      <c r="N1745" s="21"/>
    </row>
    <row r="1746" spans="1:14" ht="15">
      <c r="A1746" s="14">
        <v>4000</v>
      </c>
      <c r="B1746" s="12">
        <f t="shared" si="294"/>
        <v>-4</v>
      </c>
      <c r="C1746" s="12">
        <f t="shared" si="295"/>
        <v>1</v>
      </c>
      <c r="D1746" s="16">
        <v>1.119495299</v>
      </c>
      <c r="G1746" s="23"/>
      <c r="H1746" s="23"/>
      <c r="I1746" s="24"/>
      <c r="J1746" s="24"/>
      <c r="K1746" s="24"/>
      <c r="L1746" s="27"/>
      <c r="M1746" s="18"/>
      <c r="N1746" s="21"/>
    </row>
    <row r="1747" spans="1:14" ht="15">
      <c r="A1747" s="14">
        <v>3500</v>
      </c>
      <c r="B1747" s="12">
        <f t="shared" si="294"/>
        <v>-3.5</v>
      </c>
      <c r="C1747" s="12">
        <f t="shared" si="295"/>
        <v>0.5</v>
      </c>
      <c r="D1747" s="16">
        <v>1.355764473</v>
      </c>
      <c r="G1747" s="23"/>
      <c r="H1747" s="23"/>
      <c r="I1747" s="24"/>
      <c r="J1747" s="24"/>
      <c r="K1747" s="24"/>
      <c r="L1747" s="27"/>
      <c r="M1747" s="18"/>
      <c r="N1747" s="21"/>
    </row>
    <row r="1748" spans="1:14" ht="15">
      <c r="A1748" s="14">
        <v>3000</v>
      </c>
      <c r="B1748" s="12">
        <f t="shared" si="294"/>
        <v>-3</v>
      </c>
      <c r="C1748" s="12">
        <f t="shared" si="295"/>
        <v>0.5</v>
      </c>
      <c r="D1748" s="16">
        <v>1.3285502229999999</v>
      </c>
      <c r="G1748" s="23"/>
      <c r="H1748" s="23"/>
      <c r="I1748" s="24"/>
      <c r="J1748" s="24"/>
      <c r="K1748" s="24"/>
      <c r="L1748" s="27"/>
      <c r="M1748" s="18"/>
      <c r="N1748" s="21"/>
    </row>
    <row r="1749" spans="1:14" ht="15">
      <c r="A1749" s="14">
        <v>2500</v>
      </c>
      <c r="B1749" s="12">
        <f t="shared" si="294"/>
        <v>-2.5</v>
      </c>
      <c r="C1749" s="12">
        <f t="shared" si="295"/>
        <v>0.5</v>
      </c>
      <c r="D1749" s="16">
        <v>1.3891637800000001</v>
      </c>
      <c r="G1749" s="23"/>
      <c r="H1749" s="23"/>
      <c r="I1749" s="24"/>
      <c r="J1749" s="24"/>
      <c r="K1749" s="24"/>
      <c r="L1749" s="27"/>
      <c r="M1749" s="18"/>
      <c r="N1749" s="21"/>
    </row>
    <row r="1750" spans="1:14" ht="15">
      <c r="A1750" s="14">
        <v>2000</v>
      </c>
      <c r="B1750" s="12">
        <f t="shared" si="294"/>
        <v>-2</v>
      </c>
      <c r="C1750" s="12">
        <f t="shared" si="295"/>
        <v>0.5</v>
      </c>
      <c r="D1750" s="16">
        <v>1.358238496</v>
      </c>
      <c r="G1750" s="23"/>
      <c r="H1750" s="23"/>
      <c r="I1750" s="24"/>
      <c r="J1750" s="24"/>
      <c r="K1750" s="24"/>
      <c r="L1750" s="27"/>
      <c r="M1750" s="18"/>
      <c r="N1750" s="21"/>
    </row>
    <row r="1751" spans="1:14" ht="15">
      <c r="A1751" s="14">
        <v>1500</v>
      </c>
      <c r="B1751" s="12">
        <f t="shared" si="294"/>
        <v>-1.5</v>
      </c>
      <c r="C1751" s="12">
        <f t="shared" si="295"/>
        <v>0.5</v>
      </c>
      <c r="D1751" s="16">
        <v>1.3866897579999999</v>
      </c>
      <c r="G1751" s="23"/>
      <c r="H1751" s="23"/>
      <c r="I1751" s="24"/>
      <c r="J1751" s="24"/>
      <c r="K1751" s="24"/>
      <c r="L1751" s="27"/>
      <c r="M1751" s="18"/>
      <c r="N1751" s="21"/>
    </row>
    <row r="1752" spans="1:14" ht="15">
      <c r="A1752" s="14">
        <v>1000</v>
      </c>
      <c r="B1752" s="12">
        <f t="shared" si="294"/>
        <v>-1</v>
      </c>
      <c r="C1752" s="12">
        <f t="shared" si="295"/>
        <v>0.5</v>
      </c>
      <c r="D1752" s="16">
        <v>1.259277585</v>
      </c>
      <c r="G1752" s="23"/>
      <c r="H1752" s="23"/>
      <c r="I1752" s="24"/>
      <c r="J1752" s="24"/>
      <c r="K1752" s="24"/>
      <c r="L1752" s="27"/>
      <c r="M1752" s="18"/>
      <c r="N1752" s="21"/>
    </row>
    <row r="1753" spans="1:14" ht="15">
      <c r="A1753" s="14">
        <v>500</v>
      </c>
      <c r="B1753" s="12">
        <f t="shared" si="294"/>
        <v>-0.5</v>
      </c>
      <c r="C1753" s="12">
        <f t="shared" si="295"/>
        <v>0.5</v>
      </c>
      <c r="D1753" s="16">
        <v>1.107125186</v>
      </c>
      <c r="G1753" s="23"/>
      <c r="H1753" s="23"/>
      <c r="I1753" s="24"/>
      <c r="J1753" s="24"/>
      <c r="K1753" s="24"/>
      <c r="L1753" s="27"/>
      <c r="M1753" s="18"/>
      <c r="N1753" s="21"/>
    </row>
    <row r="1754" spans="1:14" ht="15">
      <c r="A1754" s="14">
        <v>0</v>
      </c>
      <c r="B1754" s="12">
        <f t="shared" si="294"/>
        <v>0</v>
      </c>
      <c r="C1754" s="12">
        <f t="shared" si="295"/>
        <v>0.5</v>
      </c>
      <c r="D1754" s="16">
        <v>1</v>
      </c>
      <c r="G1754" s="23"/>
      <c r="H1754" s="23"/>
      <c r="I1754" s="24"/>
      <c r="J1754" s="24"/>
      <c r="K1754" s="24"/>
      <c r="L1754" s="27"/>
      <c r="M1754" s="18"/>
      <c r="N1754" s="21"/>
    </row>
    <row r="1755" spans="1:14">
      <c r="G1755" s="23"/>
      <c r="H1755" s="23"/>
      <c r="I1755" s="24"/>
      <c r="J1755" s="24"/>
      <c r="K1755" s="24"/>
      <c r="L1755" s="27"/>
      <c r="M1755" s="18"/>
      <c r="N1755" s="21"/>
    </row>
    <row r="1756" spans="1:14">
      <c r="G1756" s="23"/>
      <c r="H1756" s="23"/>
      <c r="I1756" s="24"/>
      <c r="J1756" s="24"/>
      <c r="K1756" s="24"/>
      <c r="L1756" s="27"/>
      <c r="M1756" s="18"/>
      <c r="N1756" s="21"/>
    </row>
    <row r="1757" spans="1:14">
      <c r="G1757" s="23"/>
      <c r="H1757" s="23"/>
      <c r="I1757" s="24"/>
      <c r="J1757" s="24"/>
      <c r="K1757" s="24"/>
      <c r="L1757" s="27"/>
      <c r="M1757" s="18"/>
      <c r="N1757" s="21"/>
    </row>
    <row r="1758" spans="1:14">
      <c r="G1758" s="23"/>
      <c r="H1758" s="23"/>
      <c r="I1758" s="24"/>
      <c r="J1758" s="24"/>
      <c r="K1758" s="24"/>
      <c r="L1758" s="27"/>
      <c r="M1758" s="18"/>
      <c r="N1758" s="21"/>
    </row>
    <row r="1759" spans="1:14">
      <c r="G1759" s="23"/>
      <c r="H1759" s="23"/>
      <c r="I1759" s="24"/>
      <c r="J1759" s="24"/>
      <c r="K1759" s="24"/>
      <c r="L1759" s="27"/>
      <c r="M1759" s="18"/>
      <c r="N1759" s="21"/>
    </row>
    <row r="1760" spans="1:14">
      <c r="G1760" s="23"/>
      <c r="H1760" s="23"/>
      <c r="I1760" s="24"/>
      <c r="J1760" s="24"/>
      <c r="K1760" s="24"/>
      <c r="L1760" s="27"/>
      <c r="M1760" s="18"/>
      <c r="N1760" s="21"/>
    </row>
    <row r="1761" spans="7:14">
      <c r="G1761" s="23"/>
      <c r="H1761" s="23"/>
      <c r="I1761" s="24"/>
      <c r="J1761" s="24"/>
      <c r="K1761" s="24"/>
      <c r="L1761" s="27"/>
      <c r="M1761" s="18"/>
      <c r="N1761" s="21"/>
    </row>
    <row r="1762" spans="7:14">
      <c r="G1762" s="23"/>
      <c r="H1762" s="23"/>
      <c r="I1762" s="24"/>
      <c r="J1762" s="24"/>
      <c r="K1762" s="24"/>
      <c r="L1762" s="27"/>
      <c r="M1762" s="18"/>
      <c r="N1762" s="21"/>
    </row>
    <row r="1763" spans="7:14">
      <c r="G1763" s="23"/>
      <c r="H1763" s="23"/>
      <c r="I1763" s="24"/>
      <c r="J1763" s="24"/>
      <c r="K1763" s="24"/>
      <c r="L1763" s="27"/>
      <c r="M1763" s="18"/>
      <c r="N1763" s="21"/>
    </row>
    <row r="1764" spans="7:14">
      <c r="G1764" s="23"/>
      <c r="H1764" s="23"/>
      <c r="I1764" s="24"/>
      <c r="J1764" s="24"/>
      <c r="K1764" s="24"/>
      <c r="L1764" s="27"/>
      <c r="M1764" s="18"/>
      <c r="N1764" s="21"/>
    </row>
    <row r="1765" spans="7:14">
      <c r="G1765" s="23"/>
      <c r="H1765" s="23"/>
      <c r="I1765" s="24"/>
      <c r="J1765" s="24"/>
      <c r="K1765" s="24"/>
      <c r="L1765" s="27"/>
      <c r="M1765" s="18"/>
      <c r="N1765" s="21"/>
    </row>
    <row r="1766" spans="7:14">
      <c r="G1766" s="23"/>
      <c r="H1766" s="23"/>
      <c r="I1766" s="24"/>
      <c r="J1766" s="24"/>
      <c r="K1766" s="24"/>
      <c r="L1766" s="27"/>
      <c r="M1766" s="18"/>
      <c r="N1766" s="21"/>
    </row>
    <row r="1767" spans="7:14">
      <c r="G1767" s="23"/>
      <c r="H1767" s="23"/>
      <c r="I1767" s="24"/>
      <c r="J1767" s="24"/>
      <c r="K1767" s="24"/>
      <c r="L1767" s="27"/>
      <c r="M1767" s="18"/>
      <c r="N1767" s="21"/>
    </row>
    <row r="1768" spans="7:14">
      <c r="G1768" s="23"/>
      <c r="H1768" s="23"/>
      <c r="I1768" s="24"/>
      <c r="J1768" s="24"/>
      <c r="K1768" s="24"/>
      <c r="L1768" s="27"/>
      <c r="M1768" s="18"/>
      <c r="N1768" s="21"/>
    </row>
    <row r="1769" spans="7:14">
      <c r="G1769" s="23"/>
      <c r="H1769" s="23"/>
      <c r="I1769" s="24"/>
      <c r="J1769" s="24"/>
      <c r="K1769" s="24"/>
      <c r="L1769" s="27"/>
      <c r="M1769" s="18"/>
      <c r="N1769" s="21"/>
    </row>
    <row r="1770" spans="7:14">
      <c r="G1770" s="23"/>
      <c r="H1770" s="23"/>
      <c r="I1770" s="24"/>
      <c r="J1770" s="24"/>
      <c r="K1770" s="24"/>
      <c r="L1770" s="27"/>
      <c r="M1770" s="18"/>
      <c r="N1770" s="21"/>
    </row>
    <row r="1771" spans="7:14">
      <c r="G1771" s="23"/>
      <c r="H1771" s="23"/>
      <c r="I1771" s="24"/>
      <c r="J1771" s="24"/>
      <c r="K1771" s="24"/>
      <c r="L1771" s="27"/>
      <c r="M1771" s="18"/>
      <c r="N1771" s="21"/>
    </row>
    <row r="1772" spans="7:14">
      <c r="G1772" s="23"/>
      <c r="H1772" s="23"/>
      <c r="I1772" s="24"/>
      <c r="J1772" s="24"/>
      <c r="K1772" s="24"/>
      <c r="L1772" s="27"/>
      <c r="M1772" s="18"/>
      <c r="N1772" s="21"/>
    </row>
    <row r="1773" spans="7:14">
      <c r="G1773" s="23"/>
      <c r="H1773" s="23"/>
      <c r="I1773" s="24"/>
      <c r="J1773" s="24"/>
      <c r="K1773" s="24"/>
      <c r="L1773" s="27"/>
      <c r="M1773" s="18"/>
      <c r="N1773" s="21"/>
    </row>
    <row r="1774" spans="7:14">
      <c r="G1774" s="23"/>
      <c r="H1774" s="23"/>
      <c r="I1774" s="24"/>
      <c r="J1774" s="24"/>
      <c r="K1774" s="24"/>
      <c r="L1774" s="27"/>
      <c r="M1774" s="18"/>
      <c r="N1774" s="21"/>
    </row>
    <row r="1775" spans="7:14">
      <c r="G1775" s="23"/>
      <c r="H1775" s="23"/>
      <c r="I1775" s="24"/>
      <c r="J1775" s="24"/>
      <c r="K1775" s="24"/>
      <c r="L1775" s="27"/>
      <c r="M1775" s="18"/>
      <c r="N1775" s="21"/>
    </row>
    <row r="1776" spans="7:14">
      <c r="G1776" s="23"/>
      <c r="H1776" s="23"/>
      <c r="I1776" s="24"/>
      <c r="J1776" s="24"/>
      <c r="K1776" s="24"/>
      <c r="L1776" s="27"/>
      <c r="M1776" s="18"/>
      <c r="N1776" s="21"/>
    </row>
    <row r="1777" spans="7:14">
      <c r="G1777" s="23"/>
      <c r="H1777" s="23"/>
      <c r="I1777" s="24"/>
      <c r="J1777" s="24"/>
      <c r="K1777" s="24"/>
      <c r="L1777" s="27"/>
      <c r="M1777" s="18"/>
      <c r="N1777" s="21"/>
    </row>
    <row r="1778" spans="7:14">
      <c r="G1778" s="23"/>
      <c r="H1778" s="23"/>
      <c r="I1778" s="24"/>
      <c r="J1778" s="24"/>
      <c r="K1778" s="24"/>
      <c r="L1778" s="27"/>
      <c r="M1778" s="18"/>
      <c r="N1778" s="21"/>
    </row>
    <row r="1779" spans="7:14">
      <c r="G1779" s="23"/>
      <c r="H1779" s="23"/>
      <c r="I1779" s="24"/>
      <c r="J1779" s="24"/>
      <c r="K1779" s="24"/>
      <c r="L1779" s="27"/>
      <c r="M1779" s="18"/>
      <c r="N1779" s="21"/>
    </row>
    <row r="1780" spans="7:14">
      <c r="G1780" s="23"/>
      <c r="H1780" s="23"/>
      <c r="I1780" s="24"/>
      <c r="J1780" s="24"/>
      <c r="K1780" s="24"/>
      <c r="L1780" s="27"/>
      <c r="M1780" s="18"/>
      <c r="N1780" s="21"/>
    </row>
    <row r="1781" spans="7:14">
      <c r="G1781" s="23"/>
      <c r="H1781" s="23"/>
      <c r="I1781" s="24"/>
      <c r="J1781" s="24"/>
      <c r="K1781" s="24"/>
      <c r="L1781" s="27"/>
      <c r="M1781" s="18"/>
      <c r="N1781" s="21"/>
    </row>
    <row r="1782" spans="7:14">
      <c r="G1782" s="23"/>
      <c r="H1782" s="23"/>
      <c r="I1782" s="24"/>
      <c r="J1782" s="24"/>
      <c r="K1782" s="24"/>
      <c r="L1782" s="27"/>
      <c r="M1782" s="18"/>
      <c r="N1782" s="21"/>
    </row>
    <row r="1783" spans="7:14">
      <c r="G1783" s="23"/>
      <c r="H1783" s="23"/>
      <c r="I1783" s="24"/>
      <c r="J1783" s="24"/>
      <c r="K1783" s="24"/>
      <c r="L1783" s="27"/>
      <c r="M1783" s="18"/>
      <c r="N1783" s="21"/>
    </row>
    <row r="1784" spans="7:14">
      <c r="G1784" s="23"/>
      <c r="H1784" s="23"/>
      <c r="I1784" s="24"/>
      <c r="J1784" s="24"/>
      <c r="K1784" s="24"/>
      <c r="L1784" s="27"/>
      <c r="M1784" s="18"/>
      <c r="N1784" s="21"/>
    </row>
    <row r="1785" spans="7:14">
      <c r="G1785" s="23"/>
      <c r="H1785" s="23"/>
      <c r="I1785" s="24"/>
      <c r="J1785" s="24"/>
      <c r="K1785" s="24"/>
      <c r="L1785" s="27"/>
      <c r="M1785" s="18"/>
      <c r="N1785" s="21"/>
    </row>
    <row r="1786" spans="7:14">
      <c r="G1786" s="23"/>
      <c r="H1786" s="23"/>
      <c r="I1786" s="24"/>
      <c r="J1786" s="24"/>
      <c r="K1786" s="24"/>
      <c r="L1786" s="27"/>
      <c r="M1786" s="18"/>
      <c r="N1786" s="21"/>
    </row>
    <row r="1787" spans="7:14">
      <c r="G1787" s="23"/>
      <c r="H1787" s="23"/>
      <c r="I1787" s="24"/>
      <c r="J1787" s="24"/>
      <c r="K1787" s="24"/>
      <c r="L1787" s="27"/>
      <c r="M1787" s="18"/>
      <c r="N1787" s="21"/>
    </row>
    <row r="1788" spans="7:14">
      <c r="G1788" s="23"/>
      <c r="H1788" s="23"/>
      <c r="I1788" s="24"/>
      <c r="J1788" s="24"/>
      <c r="K1788" s="24"/>
      <c r="L1788" s="27"/>
      <c r="M1788" s="18"/>
      <c r="N1788" s="21"/>
    </row>
    <row r="1789" spans="7:14">
      <c r="G1789" s="23"/>
      <c r="H1789" s="23"/>
      <c r="I1789" s="24"/>
      <c r="J1789" s="24"/>
      <c r="K1789" s="24"/>
      <c r="L1789" s="27"/>
      <c r="M1789" s="18"/>
      <c r="N1789" s="21"/>
    </row>
    <row r="1790" spans="7:14">
      <c r="G1790" s="23"/>
      <c r="H1790" s="23"/>
      <c r="I1790" s="24"/>
      <c r="J1790" s="24"/>
      <c r="K1790" s="24"/>
      <c r="L1790" s="27"/>
      <c r="M1790" s="18"/>
      <c r="N1790" s="21"/>
    </row>
    <row r="1791" spans="7:14">
      <c r="G1791" s="23"/>
      <c r="H1791" s="23"/>
      <c r="I1791" s="24"/>
      <c r="J1791" s="24"/>
      <c r="K1791" s="24"/>
      <c r="L1791" s="27"/>
      <c r="M1791" s="18"/>
      <c r="N1791" s="21"/>
    </row>
    <row r="1792" spans="7:14">
      <c r="G1792" s="23"/>
      <c r="H1792" s="23"/>
      <c r="I1792" s="24"/>
      <c r="J1792" s="24"/>
      <c r="K1792" s="24"/>
      <c r="L1792" s="27"/>
      <c r="M1792" s="18"/>
      <c r="N1792" s="21"/>
    </row>
    <row r="1793" spans="7:14">
      <c r="G1793" s="23"/>
      <c r="H1793" s="23"/>
      <c r="I1793" s="24"/>
      <c r="J1793" s="24"/>
      <c r="K1793" s="24"/>
      <c r="L1793" s="27"/>
      <c r="M1793" s="18"/>
      <c r="N1793" s="21"/>
    </row>
    <row r="1794" spans="7:14">
      <c r="G1794" s="23"/>
      <c r="H1794" s="23"/>
      <c r="I1794" s="24"/>
      <c r="J1794" s="24"/>
      <c r="K1794" s="24"/>
      <c r="L1794" s="27"/>
      <c r="M1794" s="18"/>
      <c r="N1794" s="21"/>
    </row>
    <row r="1795" spans="7:14">
      <c r="G1795" s="23"/>
      <c r="H1795" s="23"/>
      <c r="I1795" s="24"/>
      <c r="J1795" s="24"/>
      <c r="K1795" s="24"/>
      <c r="L1795" s="27"/>
      <c r="M1795" s="18"/>
      <c r="N1795" s="21"/>
    </row>
    <row r="1796" spans="7:14">
      <c r="G1796" s="23"/>
      <c r="H1796" s="23"/>
      <c r="I1796" s="24"/>
      <c r="J1796" s="24"/>
      <c r="K1796" s="24"/>
      <c r="L1796" s="27"/>
      <c r="M1796" s="18"/>
      <c r="N1796" s="21"/>
    </row>
    <row r="1797" spans="7:14">
      <c r="G1797" s="23"/>
      <c r="H1797" s="23"/>
      <c r="I1797" s="24"/>
      <c r="J1797" s="24"/>
      <c r="K1797" s="24"/>
      <c r="L1797" s="27"/>
      <c r="M1797" s="18"/>
      <c r="N1797" s="21"/>
    </row>
    <row r="1798" spans="7:14">
      <c r="G1798" s="23"/>
      <c r="H1798" s="23"/>
      <c r="I1798" s="24"/>
      <c r="J1798" s="24"/>
      <c r="K1798" s="24"/>
      <c r="L1798" s="27"/>
      <c r="M1798" s="18"/>
      <c r="N1798" s="21"/>
    </row>
    <row r="1799" spans="7:14">
      <c r="G1799" s="23"/>
      <c r="H1799" s="23"/>
      <c r="I1799" s="24"/>
      <c r="J1799" s="24"/>
      <c r="K1799" s="24"/>
      <c r="L1799" s="27"/>
      <c r="M1799" s="18"/>
      <c r="N1799" s="21"/>
    </row>
    <row r="1800" spans="7:14">
      <c r="G1800" s="23"/>
      <c r="H1800" s="23"/>
      <c r="I1800" s="24"/>
      <c r="J1800" s="24"/>
      <c r="K1800" s="24"/>
      <c r="L1800" s="27"/>
      <c r="M1800" s="18"/>
      <c r="N1800" s="21"/>
    </row>
    <row r="1801" spans="7:14">
      <c r="G1801" s="23"/>
      <c r="H1801" s="23"/>
      <c r="I1801" s="24"/>
      <c r="J1801" s="24"/>
      <c r="K1801" s="24"/>
      <c r="L1801" s="27"/>
      <c r="M1801" s="18"/>
      <c r="N1801" s="21"/>
    </row>
    <row r="1802" spans="7:14">
      <c r="G1802" s="23"/>
      <c r="H1802" s="23"/>
      <c r="I1802" s="24"/>
      <c r="J1802" s="24"/>
      <c r="K1802" s="24"/>
      <c r="L1802" s="27"/>
      <c r="M1802" s="18"/>
      <c r="N1802" s="21"/>
    </row>
    <row r="1803" spans="7:14">
      <c r="G1803" s="23"/>
      <c r="H1803" s="23"/>
      <c r="I1803" s="24"/>
      <c r="J1803" s="24"/>
      <c r="K1803" s="24"/>
      <c r="L1803" s="27"/>
      <c r="M1803" s="18"/>
      <c r="N1803" s="21"/>
    </row>
    <row r="1804" spans="7:14">
      <c r="G1804" s="23"/>
      <c r="H1804" s="23"/>
      <c r="I1804" s="24"/>
      <c r="J1804" s="24"/>
      <c r="K1804" s="24"/>
      <c r="L1804" s="27"/>
      <c r="M1804" s="18"/>
      <c r="N1804" s="21"/>
    </row>
    <row r="1805" spans="7:14">
      <c r="G1805" s="23"/>
      <c r="H1805" s="23"/>
      <c r="I1805" s="24"/>
      <c r="J1805" s="24"/>
      <c r="K1805" s="24"/>
      <c r="L1805" s="27"/>
      <c r="M1805" s="18"/>
      <c r="N1805" s="21"/>
    </row>
    <row r="1806" spans="7:14">
      <c r="G1806" s="23"/>
      <c r="H1806" s="23"/>
      <c r="I1806" s="24"/>
      <c r="J1806" s="24"/>
      <c r="K1806" s="24"/>
      <c r="L1806" s="27"/>
      <c r="M1806" s="18"/>
      <c r="N1806" s="21"/>
    </row>
    <row r="1807" spans="7:14">
      <c r="G1807" s="23"/>
      <c r="H1807" s="23"/>
      <c r="I1807" s="24"/>
      <c r="J1807" s="24"/>
      <c r="K1807" s="24"/>
      <c r="L1807" s="27"/>
      <c r="M1807" s="18"/>
      <c r="N1807" s="21"/>
    </row>
    <row r="1808" spans="7:14">
      <c r="G1808" s="23"/>
      <c r="H1808" s="23"/>
      <c r="I1808" s="24"/>
      <c r="J1808" s="24"/>
      <c r="K1808" s="24"/>
      <c r="L1808" s="27"/>
      <c r="M1808" s="18"/>
      <c r="N1808" s="21"/>
    </row>
    <row r="1809" spans="7:14">
      <c r="G1809" s="23"/>
      <c r="H1809" s="23"/>
      <c r="I1809" s="24"/>
      <c r="J1809" s="24"/>
      <c r="K1809" s="24"/>
      <c r="L1809" s="27"/>
      <c r="M1809" s="18"/>
      <c r="N1809" s="21"/>
    </row>
    <row r="1810" spans="7:14">
      <c r="G1810" s="23"/>
      <c r="H1810" s="23"/>
      <c r="I1810" s="24"/>
      <c r="J1810" s="24"/>
      <c r="K1810" s="24"/>
      <c r="L1810" s="27"/>
      <c r="M1810" s="18"/>
      <c r="N1810" s="21"/>
    </row>
    <row r="1811" spans="7:14">
      <c r="G1811" s="23"/>
      <c r="H1811" s="23"/>
      <c r="I1811" s="24"/>
      <c r="J1811" s="24"/>
      <c r="K1811" s="24"/>
      <c r="L1811" s="27"/>
      <c r="M1811" s="18"/>
      <c r="N1811" s="21"/>
    </row>
    <row r="1812" spans="7:14">
      <c r="G1812" s="23"/>
      <c r="H1812" s="23"/>
      <c r="I1812" s="24"/>
      <c r="J1812" s="24"/>
      <c r="K1812" s="24"/>
      <c r="L1812" s="27"/>
      <c r="M1812" s="18"/>
      <c r="N1812" s="21"/>
    </row>
    <row r="1813" spans="7:14">
      <c r="G1813" s="23"/>
      <c r="H1813" s="23"/>
      <c r="I1813" s="24"/>
      <c r="J1813" s="24"/>
      <c r="K1813" s="24"/>
      <c r="L1813" s="27"/>
      <c r="M1813" s="18"/>
      <c r="N1813" s="21"/>
    </row>
    <row r="1814" spans="7:14">
      <c r="G1814" s="23"/>
      <c r="H1814" s="23"/>
      <c r="I1814" s="24"/>
      <c r="J1814" s="24"/>
      <c r="K1814" s="24"/>
      <c r="L1814" s="27"/>
      <c r="M1814" s="18"/>
      <c r="N1814" s="21"/>
    </row>
    <row r="1815" spans="7:14">
      <c r="G1815" s="23"/>
      <c r="H1815" s="23"/>
      <c r="I1815" s="24"/>
      <c r="J1815" s="24"/>
      <c r="K1815" s="24"/>
      <c r="L1815" s="27"/>
      <c r="M1815" s="18"/>
      <c r="N1815" s="21"/>
    </row>
    <row r="1816" spans="7:14">
      <c r="G1816" s="23"/>
      <c r="H1816" s="23"/>
      <c r="I1816" s="24"/>
      <c r="J1816" s="24"/>
      <c r="K1816" s="24"/>
      <c r="L1816" s="27"/>
      <c r="M1816" s="18"/>
      <c r="N1816" s="21"/>
    </row>
    <row r="1817" spans="7:14">
      <c r="G1817" s="23"/>
      <c r="H1817" s="23"/>
      <c r="I1817" s="24"/>
      <c r="J1817" s="24"/>
      <c r="K1817" s="24"/>
      <c r="L1817" s="27"/>
      <c r="M1817" s="18"/>
      <c r="N1817" s="21"/>
    </row>
    <row r="1818" spans="7:14">
      <c r="G1818" s="23"/>
      <c r="H1818" s="23"/>
      <c r="I1818" s="24"/>
      <c r="J1818" s="24"/>
      <c r="K1818" s="24"/>
      <c r="L1818" s="27"/>
      <c r="M1818" s="18"/>
      <c r="N1818" s="21"/>
    </row>
    <row r="1819" spans="7:14">
      <c r="G1819" s="23"/>
      <c r="H1819" s="23"/>
      <c r="I1819" s="24"/>
      <c r="J1819" s="24"/>
      <c r="K1819" s="24"/>
      <c r="L1819" s="27"/>
      <c r="M1819" s="18"/>
      <c r="N1819" s="21"/>
    </row>
    <row r="1820" spans="7:14">
      <c r="G1820" s="23"/>
      <c r="H1820" s="23"/>
      <c r="I1820" s="24"/>
      <c r="J1820" s="24"/>
      <c r="K1820" s="24"/>
      <c r="L1820" s="27"/>
      <c r="M1820" s="18"/>
      <c r="N1820" s="21"/>
    </row>
    <row r="1821" spans="7:14">
      <c r="G1821" s="23"/>
      <c r="H1821" s="23"/>
      <c r="I1821" s="24"/>
      <c r="J1821" s="24"/>
      <c r="K1821" s="24"/>
      <c r="L1821" s="27"/>
      <c r="M1821" s="18"/>
      <c r="N1821" s="21"/>
    </row>
    <row r="1822" spans="7:14">
      <c r="G1822" s="23"/>
      <c r="H1822" s="23"/>
      <c r="I1822" s="24"/>
      <c r="J1822" s="24"/>
      <c r="K1822" s="24"/>
      <c r="L1822" s="27"/>
      <c r="M1822" s="18"/>
      <c r="N1822" s="21"/>
    </row>
    <row r="1823" spans="7:14">
      <c r="G1823" s="23"/>
      <c r="H1823" s="23"/>
      <c r="I1823" s="24"/>
      <c r="J1823" s="24"/>
      <c r="K1823" s="24"/>
      <c r="L1823" s="27"/>
      <c r="M1823" s="18"/>
      <c r="N1823" s="21"/>
    </row>
    <row r="1824" spans="7:14">
      <c r="G1824" s="23"/>
      <c r="H1824" s="23"/>
      <c r="I1824" s="24"/>
      <c r="J1824" s="24"/>
      <c r="K1824" s="24"/>
      <c r="L1824" s="27"/>
      <c r="M1824" s="18"/>
      <c r="N1824" s="21"/>
    </row>
    <row r="1825" spans="7:14">
      <c r="G1825" s="23"/>
      <c r="H1825" s="23"/>
      <c r="I1825" s="24"/>
      <c r="J1825" s="24"/>
      <c r="K1825" s="24"/>
      <c r="L1825" s="27"/>
      <c r="M1825" s="18"/>
      <c r="N1825" s="21"/>
    </row>
    <row r="1826" spans="7:14">
      <c r="G1826" s="23"/>
      <c r="H1826" s="23"/>
      <c r="I1826" s="24"/>
      <c r="J1826" s="24"/>
      <c r="K1826" s="24"/>
      <c r="L1826" s="27"/>
      <c r="M1826" s="18"/>
      <c r="N1826" s="21"/>
    </row>
    <row r="1827" spans="7:14">
      <c r="G1827" s="23"/>
      <c r="H1827" s="23"/>
      <c r="I1827" s="24"/>
      <c r="J1827" s="24"/>
      <c r="K1827" s="24"/>
      <c r="L1827" s="27"/>
      <c r="M1827" s="18"/>
      <c r="N1827" s="21"/>
    </row>
    <row r="1828" spans="7:14">
      <c r="G1828" s="23"/>
      <c r="H1828" s="23"/>
      <c r="I1828" s="24"/>
      <c r="J1828" s="24"/>
      <c r="K1828" s="24"/>
      <c r="L1828" s="27"/>
      <c r="M1828" s="18"/>
      <c r="N1828" s="21"/>
    </row>
    <row r="1829" spans="7:14">
      <c r="G1829" s="23"/>
      <c r="H1829" s="23"/>
      <c r="I1829" s="24"/>
      <c r="J1829" s="24"/>
      <c r="K1829" s="24"/>
      <c r="L1829" s="27"/>
      <c r="M1829" s="18"/>
      <c r="N1829" s="21"/>
    </row>
    <row r="1830" spans="7:14">
      <c r="G1830" s="23"/>
      <c r="H1830" s="23"/>
      <c r="I1830" s="24"/>
      <c r="J1830" s="24"/>
      <c r="K1830" s="24"/>
      <c r="L1830" s="27"/>
      <c r="M1830" s="18"/>
      <c r="N1830" s="21"/>
    </row>
    <row r="1831" spans="7:14">
      <c r="G1831" s="23"/>
      <c r="H1831" s="23"/>
      <c r="I1831" s="24"/>
      <c r="J1831" s="24"/>
      <c r="K1831" s="24"/>
      <c r="L1831" s="27"/>
      <c r="M1831" s="18"/>
      <c r="N1831" s="21"/>
    </row>
    <row r="1832" spans="7:14">
      <c r="G1832" s="23"/>
      <c r="H1832" s="23"/>
      <c r="I1832" s="24"/>
      <c r="J1832" s="24"/>
      <c r="K1832" s="24"/>
      <c r="L1832" s="27"/>
      <c r="M1832" s="18"/>
      <c r="N1832" s="21"/>
    </row>
    <row r="1833" spans="7:14">
      <c r="G1833" s="23"/>
      <c r="H1833" s="23"/>
      <c r="I1833" s="24"/>
      <c r="J1833" s="24"/>
      <c r="K1833" s="24"/>
      <c r="L1833" s="27"/>
      <c r="M1833" s="18"/>
      <c r="N1833" s="21"/>
    </row>
    <row r="1834" spans="7:14">
      <c r="G1834" s="23"/>
      <c r="H1834" s="23"/>
      <c r="I1834" s="24"/>
      <c r="J1834" s="24"/>
      <c r="K1834" s="24"/>
      <c r="L1834" s="27"/>
      <c r="M1834" s="18"/>
      <c r="N1834" s="21"/>
    </row>
    <row r="1835" spans="7:14">
      <c r="G1835" s="23"/>
      <c r="H1835" s="23"/>
      <c r="I1835" s="24"/>
      <c r="J1835" s="24"/>
      <c r="K1835" s="24"/>
      <c r="L1835" s="27"/>
      <c r="M1835" s="18"/>
      <c r="N1835" s="21"/>
    </row>
    <row r="1836" spans="7:14">
      <c r="G1836" s="23"/>
      <c r="H1836" s="23"/>
      <c r="I1836" s="24"/>
      <c r="J1836" s="24"/>
      <c r="K1836" s="24"/>
      <c r="L1836" s="27"/>
      <c r="M1836" s="18"/>
      <c r="N1836" s="21"/>
    </row>
    <row r="1837" spans="7:14">
      <c r="G1837" s="23"/>
      <c r="H1837" s="23"/>
      <c r="I1837" s="24"/>
      <c r="J1837" s="24"/>
      <c r="K1837" s="24"/>
      <c r="L1837" s="27"/>
      <c r="M1837" s="18"/>
      <c r="N1837" s="21"/>
    </row>
    <row r="1838" spans="7:14">
      <c r="G1838" s="23"/>
      <c r="H1838" s="23"/>
      <c r="I1838" s="24"/>
      <c r="J1838" s="24"/>
      <c r="K1838" s="24"/>
      <c r="L1838" s="27"/>
      <c r="M1838" s="18"/>
      <c r="N1838" s="21"/>
    </row>
    <row r="1839" spans="7:14">
      <c r="G1839" s="23"/>
      <c r="H1839" s="23"/>
      <c r="I1839" s="24"/>
      <c r="J1839" s="24"/>
      <c r="K1839" s="24"/>
      <c r="L1839" s="27"/>
      <c r="M1839" s="18"/>
      <c r="N1839" s="21"/>
    </row>
    <row r="1840" spans="7:14">
      <c r="G1840" s="23"/>
      <c r="H1840" s="23"/>
      <c r="I1840" s="24"/>
      <c r="J1840" s="24"/>
      <c r="K1840" s="24"/>
      <c r="L1840" s="27"/>
      <c r="M1840" s="18"/>
      <c r="N1840" s="21"/>
    </row>
    <row r="1841" spans="7:14">
      <c r="G1841" s="23"/>
      <c r="H1841" s="23"/>
      <c r="I1841" s="24"/>
      <c r="J1841" s="24"/>
      <c r="K1841" s="24"/>
      <c r="L1841" s="27"/>
      <c r="M1841" s="18"/>
      <c r="N1841" s="21"/>
    </row>
    <row r="1842" spans="7:14">
      <c r="G1842" s="23"/>
      <c r="H1842" s="23"/>
      <c r="I1842" s="24"/>
      <c r="J1842" s="24"/>
      <c r="K1842" s="24"/>
      <c r="L1842" s="27"/>
      <c r="M1842" s="18"/>
      <c r="N1842" s="21"/>
    </row>
    <row r="1843" spans="7:14">
      <c r="G1843" s="23"/>
      <c r="H1843" s="23"/>
      <c r="I1843" s="24"/>
      <c r="J1843" s="24"/>
      <c r="K1843" s="24"/>
      <c r="L1843" s="27"/>
      <c r="M1843" s="18"/>
      <c r="N1843" s="21"/>
    </row>
    <row r="1844" spans="7:14">
      <c r="G1844" s="23"/>
      <c r="H1844" s="23"/>
      <c r="I1844" s="24"/>
      <c r="J1844" s="24"/>
      <c r="K1844" s="24"/>
      <c r="L1844" s="27"/>
      <c r="M1844" s="18"/>
      <c r="N1844" s="21"/>
    </row>
    <row r="1845" spans="7:14">
      <c r="G1845" s="23"/>
      <c r="H1845" s="23"/>
      <c r="I1845" s="24"/>
      <c r="J1845" s="24"/>
      <c r="K1845" s="24"/>
      <c r="L1845" s="27"/>
      <c r="M1845" s="18"/>
      <c r="N1845" s="21"/>
    </row>
    <row r="1846" spans="7:14">
      <c r="G1846" s="23"/>
      <c r="H1846" s="23"/>
      <c r="I1846" s="24"/>
      <c r="J1846" s="24"/>
      <c r="K1846" s="24"/>
      <c r="L1846" s="27"/>
      <c r="M1846" s="18"/>
      <c r="N1846" s="21"/>
    </row>
    <row r="1847" spans="7:14">
      <c r="G1847" s="23"/>
      <c r="H1847" s="23"/>
      <c r="I1847" s="24"/>
      <c r="J1847" s="24"/>
      <c r="K1847" s="24"/>
      <c r="L1847" s="27"/>
      <c r="M1847" s="18"/>
      <c r="N1847" s="21"/>
    </row>
    <row r="1848" spans="7:14">
      <c r="G1848" s="23"/>
      <c r="H1848" s="23"/>
      <c r="I1848" s="24"/>
      <c r="J1848" s="24"/>
      <c r="K1848" s="24"/>
      <c r="L1848" s="27"/>
      <c r="M1848" s="18"/>
      <c r="N1848" s="21"/>
    </row>
    <row r="1849" spans="7:14">
      <c r="G1849" s="23"/>
      <c r="H1849" s="23"/>
      <c r="I1849" s="24"/>
      <c r="J1849" s="24"/>
      <c r="K1849" s="24"/>
      <c r="L1849" s="27"/>
      <c r="M1849" s="18"/>
      <c r="N1849" s="21"/>
    </row>
    <row r="1850" spans="7:14">
      <c r="G1850" s="23"/>
      <c r="H1850" s="23"/>
      <c r="I1850" s="24"/>
      <c r="J1850" s="24"/>
      <c r="K1850" s="24"/>
      <c r="L1850" s="27"/>
      <c r="M1850" s="18"/>
      <c r="N1850" s="21"/>
    </row>
    <row r="1851" spans="7:14">
      <c r="G1851" s="23"/>
      <c r="H1851" s="23"/>
      <c r="I1851" s="24"/>
      <c r="J1851" s="24"/>
      <c r="K1851" s="24"/>
      <c r="L1851" s="27"/>
      <c r="M1851" s="18"/>
      <c r="N1851" s="21"/>
    </row>
    <row r="1852" spans="7:14">
      <c r="G1852" s="23"/>
      <c r="H1852" s="23"/>
      <c r="I1852" s="24"/>
      <c r="J1852" s="24"/>
      <c r="K1852" s="24"/>
      <c r="L1852" s="27"/>
      <c r="M1852" s="18"/>
      <c r="N1852" s="21"/>
    </row>
    <row r="1853" spans="7:14">
      <c r="G1853" s="23"/>
      <c r="H1853" s="23"/>
      <c r="I1853" s="24"/>
      <c r="J1853" s="24"/>
      <c r="K1853" s="24"/>
      <c r="L1853" s="27"/>
      <c r="M1853" s="18"/>
      <c r="N1853" s="21"/>
    </row>
    <row r="1854" spans="7:14">
      <c r="G1854" s="23"/>
      <c r="H1854" s="23"/>
      <c r="I1854" s="24"/>
      <c r="J1854" s="24"/>
      <c r="K1854" s="24"/>
      <c r="L1854" s="27"/>
      <c r="M1854" s="18"/>
      <c r="N1854" s="21"/>
    </row>
    <row r="1855" spans="7:14">
      <c r="G1855" s="23"/>
      <c r="H1855" s="23"/>
      <c r="I1855" s="24"/>
      <c r="J1855" s="24"/>
      <c r="K1855" s="24"/>
      <c r="L1855" s="27"/>
      <c r="M1855" s="18"/>
      <c r="N1855" s="21"/>
    </row>
    <row r="1856" spans="7:14">
      <c r="G1856" s="23"/>
      <c r="H1856" s="23"/>
      <c r="I1856" s="24"/>
      <c r="J1856" s="24"/>
      <c r="K1856" s="24"/>
      <c r="L1856" s="27"/>
      <c r="M1856" s="18"/>
      <c r="N1856" s="21"/>
    </row>
    <row r="1857" spans="7:14">
      <c r="G1857" s="23"/>
      <c r="H1857" s="23"/>
      <c r="I1857" s="24"/>
      <c r="J1857" s="24"/>
      <c r="K1857" s="24"/>
      <c r="L1857" s="27"/>
      <c r="M1857" s="18"/>
      <c r="N1857" s="21"/>
    </row>
    <row r="1858" spans="7:14">
      <c r="G1858" s="23"/>
      <c r="H1858" s="23"/>
      <c r="I1858" s="24"/>
      <c r="J1858" s="24"/>
      <c r="K1858" s="24"/>
      <c r="L1858" s="27"/>
      <c r="M1858" s="18"/>
      <c r="N1858" s="21"/>
    </row>
    <row r="1859" spans="7:14">
      <c r="G1859" s="23"/>
      <c r="H1859" s="23"/>
      <c r="I1859" s="24"/>
      <c r="J1859" s="24"/>
      <c r="K1859" s="24"/>
      <c r="L1859" s="27"/>
      <c r="M1859" s="18"/>
      <c r="N1859" s="21"/>
    </row>
    <row r="1860" spans="7:14">
      <c r="G1860" s="23"/>
      <c r="H1860" s="23"/>
      <c r="I1860" s="24"/>
      <c r="J1860" s="24"/>
      <c r="K1860" s="24"/>
      <c r="L1860" s="27"/>
      <c r="M1860" s="18"/>
      <c r="N1860" s="21"/>
    </row>
    <row r="1861" spans="7:14">
      <c r="G1861" s="23"/>
      <c r="H1861" s="23"/>
      <c r="I1861" s="24"/>
      <c r="J1861" s="24"/>
      <c r="K1861" s="24"/>
      <c r="L1861" s="27"/>
      <c r="M1861" s="18"/>
      <c r="N1861" s="21"/>
    </row>
    <row r="1862" spans="7:14">
      <c r="G1862" s="23"/>
      <c r="H1862" s="23"/>
      <c r="I1862" s="24"/>
      <c r="J1862" s="24"/>
      <c r="K1862" s="24"/>
      <c r="L1862" s="27"/>
      <c r="M1862" s="18"/>
      <c r="N1862" s="21"/>
    </row>
    <row r="1863" spans="7:14">
      <c r="G1863" s="23"/>
      <c r="H1863" s="23"/>
      <c r="I1863" s="24"/>
      <c r="J1863" s="24"/>
      <c r="K1863" s="24"/>
      <c r="L1863" s="27"/>
      <c r="M1863" s="18"/>
      <c r="N1863" s="21"/>
    </row>
    <row r="1864" spans="7:14">
      <c r="G1864" s="23"/>
      <c r="H1864" s="23"/>
      <c r="I1864" s="24"/>
      <c r="J1864" s="24"/>
      <c r="K1864" s="24"/>
      <c r="L1864" s="27"/>
      <c r="M1864" s="18"/>
      <c r="N1864" s="21"/>
    </row>
    <row r="1865" spans="7:14">
      <c r="G1865" s="23"/>
      <c r="H1865" s="23"/>
      <c r="I1865" s="24"/>
      <c r="J1865" s="24"/>
      <c r="K1865" s="24"/>
      <c r="L1865" s="27"/>
      <c r="M1865" s="18"/>
      <c r="N1865" s="21"/>
    </row>
    <row r="1866" spans="7:14">
      <c r="G1866" s="23"/>
      <c r="H1866" s="23"/>
      <c r="I1866" s="24"/>
      <c r="J1866" s="24"/>
      <c r="K1866" s="24"/>
      <c r="L1866" s="27"/>
      <c r="M1866" s="18"/>
      <c r="N1866" s="21"/>
    </row>
    <row r="1867" spans="7:14">
      <c r="G1867" s="23"/>
      <c r="H1867" s="23"/>
      <c r="I1867" s="24"/>
      <c r="J1867" s="24"/>
      <c r="K1867" s="24"/>
      <c r="L1867" s="27"/>
      <c r="M1867" s="18"/>
      <c r="N1867" s="21"/>
    </row>
    <row r="1868" spans="7:14">
      <c r="G1868" s="23"/>
      <c r="H1868" s="23"/>
      <c r="I1868" s="24"/>
      <c r="J1868" s="24"/>
      <c r="K1868" s="24"/>
      <c r="L1868" s="27"/>
      <c r="M1868" s="18"/>
      <c r="N1868" s="21"/>
    </row>
    <row r="1869" spans="7:14">
      <c r="G1869" s="23"/>
      <c r="H1869" s="23"/>
      <c r="I1869" s="24"/>
      <c r="J1869" s="24"/>
      <c r="K1869" s="24"/>
      <c r="L1869" s="27"/>
      <c r="M1869" s="18"/>
      <c r="N1869" s="21"/>
    </row>
    <row r="1870" spans="7:14">
      <c r="G1870" s="23"/>
      <c r="H1870" s="23"/>
      <c r="I1870" s="24"/>
      <c r="J1870" s="24"/>
      <c r="K1870" s="24"/>
      <c r="L1870" s="27"/>
      <c r="M1870" s="18"/>
      <c r="N1870" s="21"/>
    </row>
    <row r="1871" spans="7:14">
      <c r="G1871" s="23"/>
      <c r="H1871" s="23"/>
      <c r="I1871" s="24"/>
      <c r="J1871" s="24"/>
      <c r="K1871" s="24"/>
      <c r="L1871" s="27"/>
      <c r="M1871" s="18"/>
      <c r="N1871" s="21"/>
    </row>
    <row r="1872" spans="7:14">
      <c r="G1872" s="23"/>
      <c r="H1872" s="23"/>
      <c r="I1872" s="24"/>
      <c r="J1872" s="24"/>
      <c r="K1872" s="24"/>
      <c r="L1872" s="27"/>
      <c r="M1872" s="18"/>
      <c r="N1872" s="21"/>
    </row>
    <row r="1873" spans="7:14">
      <c r="G1873" s="23"/>
      <c r="H1873" s="23"/>
      <c r="I1873" s="24"/>
      <c r="J1873" s="24"/>
      <c r="K1873" s="24"/>
      <c r="L1873" s="27"/>
      <c r="M1873" s="18"/>
      <c r="N1873" s="21"/>
    </row>
    <row r="1874" spans="7:14">
      <c r="G1874" s="23"/>
      <c r="H1874" s="23"/>
      <c r="I1874" s="24"/>
      <c r="J1874" s="24"/>
      <c r="K1874" s="24"/>
      <c r="L1874" s="27"/>
      <c r="M1874" s="18"/>
      <c r="N1874" s="21"/>
    </row>
    <row r="1875" spans="7:14">
      <c r="G1875" s="23"/>
      <c r="H1875" s="23"/>
      <c r="I1875" s="24"/>
      <c r="J1875" s="24"/>
      <c r="K1875" s="24"/>
      <c r="L1875" s="27"/>
      <c r="M1875" s="18"/>
      <c r="N1875" s="21"/>
    </row>
    <row r="1876" spans="7:14">
      <c r="G1876" s="23"/>
      <c r="H1876" s="23"/>
      <c r="I1876" s="24"/>
      <c r="J1876" s="24"/>
      <c r="K1876" s="24"/>
      <c r="L1876" s="27"/>
      <c r="M1876" s="18"/>
      <c r="N1876" s="21"/>
    </row>
    <row r="1877" spans="7:14">
      <c r="G1877" s="23"/>
      <c r="H1877" s="23"/>
      <c r="I1877" s="24"/>
      <c r="J1877" s="24"/>
      <c r="K1877" s="24"/>
      <c r="L1877" s="27"/>
      <c r="M1877" s="18"/>
      <c r="N1877" s="21"/>
    </row>
    <row r="1878" spans="7:14">
      <c r="G1878" s="23"/>
      <c r="H1878" s="23"/>
      <c r="I1878" s="24"/>
      <c r="J1878" s="24"/>
      <c r="K1878" s="24"/>
      <c r="L1878" s="27"/>
      <c r="M1878" s="18"/>
      <c r="N1878" s="21"/>
    </row>
    <row r="1879" spans="7:14">
      <c r="G1879" s="23"/>
      <c r="H1879" s="23"/>
      <c r="I1879" s="24"/>
      <c r="J1879" s="24"/>
      <c r="K1879" s="24"/>
      <c r="L1879" s="27"/>
      <c r="M1879" s="18"/>
      <c r="N1879" s="21"/>
    </row>
    <row r="1880" spans="7:14">
      <c r="G1880" s="23"/>
      <c r="H1880" s="23"/>
      <c r="I1880" s="24"/>
      <c r="J1880" s="24"/>
      <c r="K1880" s="24"/>
      <c r="L1880" s="27"/>
      <c r="M1880" s="18"/>
      <c r="N1880" s="21"/>
    </row>
    <row r="1881" spans="7:14">
      <c r="G1881" s="23"/>
      <c r="H1881" s="23"/>
      <c r="I1881" s="24"/>
      <c r="J1881" s="24"/>
      <c r="K1881" s="24"/>
      <c r="L1881" s="27"/>
      <c r="M1881" s="18"/>
      <c r="N1881" s="21"/>
    </row>
    <row r="1882" spans="7:14">
      <c r="G1882" s="23"/>
      <c r="H1882" s="23"/>
      <c r="I1882" s="24"/>
      <c r="J1882" s="24"/>
      <c r="K1882" s="24"/>
      <c r="L1882" s="27"/>
      <c r="M1882" s="18"/>
      <c r="N1882" s="21"/>
    </row>
    <row r="1883" spans="7:14">
      <c r="G1883" s="23"/>
      <c r="H1883" s="23"/>
      <c r="I1883" s="24"/>
      <c r="J1883" s="24"/>
      <c r="K1883" s="24"/>
      <c r="L1883" s="27"/>
      <c r="M1883" s="18"/>
      <c r="N1883" s="21"/>
    </row>
    <row r="1884" spans="7:14">
      <c r="G1884" s="23"/>
      <c r="H1884" s="23"/>
      <c r="I1884" s="24"/>
      <c r="J1884" s="24"/>
      <c r="K1884" s="24"/>
      <c r="L1884" s="27"/>
      <c r="M1884" s="18"/>
      <c r="N1884" s="21"/>
    </row>
    <row r="1885" spans="7:14">
      <c r="G1885" s="23"/>
      <c r="H1885" s="23"/>
      <c r="I1885" s="24"/>
      <c r="J1885" s="24"/>
      <c r="K1885" s="24"/>
      <c r="L1885" s="27"/>
      <c r="M1885" s="18"/>
      <c r="N1885" s="21"/>
    </row>
    <row r="1886" spans="7:14">
      <c r="G1886" s="23"/>
      <c r="H1886" s="23"/>
      <c r="I1886" s="24"/>
      <c r="J1886" s="24"/>
      <c r="K1886" s="24"/>
      <c r="L1886" s="27"/>
      <c r="M1886" s="18"/>
      <c r="N1886" s="21"/>
    </row>
    <row r="1887" spans="7:14">
      <c r="G1887" s="23"/>
      <c r="H1887" s="23"/>
      <c r="I1887" s="24"/>
      <c r="J1887" s="24"/>
      <c r="K1887" s="24"/>
      <c r="L1887" s="27"/>
      <c r="M1887" s="18"/>
      <c r="N1887" s="21"/>
    </row>
    <row r="1888" spans="7:14">
      <c r="G1888" s="23"/>
      <c r="H1888" s="23"/>
      <c r="I1888" s="24"/>
      <c r="J1888" s="24"/>
      <c r="K1888" s="24"/>
      <c r="L1888" s="27"/>
      <c r="M1888" s="18"/>
      <c r="N1888" s="21"/>
    </row>
    <row r="1889" spans="7:14">
      <c r="G1889" s="23"/>
      <c r="H1889" s="23"/>
      <c r="I1889" s="24"/>
      <c r="J1889" s="24"/>
      <c r="K1889" s="24"/>
      <c r="L1889" s="27"/>
      <c r="M1889" s="18"/>
      <c r="N1889" s="21"/>
    </row>
    <row r="1890" spans="7:14">
      <c r="G1890" s="23"/>
      <c r="H1890" s="23"/>
      <c r="I1890" s="24"/>
      <c r="J1890" s="24"/>
      <c r="K1890" s="24"/>
      <c r="L1890" s="27"/>
      <c r="M1890" s="18"/>
      <c r="N1890" s="21"/>
    </row>
    <row r="1891" spans="7:14">
      <c r="G1891" s="23"/>
      <c r="H1891" s="23"/>
      <c r="I1891" s="24"/>
      <c r="J1891" s="24"/>
      <c r="K1891" s="24"/>
      <c r="L1891" s="27"/>
      <c r="M1891" s="18"/>
      <c r="N1891" s="21"/>
    </row>
    <row r="1892" spans="7:14">
      <c r="G1892" s="23"/>
      <c r="H1892" s="23"/>
      <c r="I1892" s="24"/>
      <c r="J1892" s="24"/>
      <c r="K1892" s="24"/>
      <c r="L1892" s="27"/>
      <c r="M1892" s="18"/>
      <c r="N1892" s="21"/>
    </row>
    <row r="1893" spans="7:14">
      <c r="G1893" s="23"/>
      <c r="H1893" s="23"/>
      <c r="I1893" s="24"/>
      <c r="J1893" s="24"/>
      <c r="K1893" s="24"/>
      <c r="L1893" s="27"/>
      <c r="M1893" s="18"/>
      <c r="N1893" s="21"/>
    </row>
    <row r="1894" spans="7:14">
      <c r="G1894" s="23"/>
      <c r="H1894" s="23"/>
      <c r="I1894" s="24"/>
      <c r="J1894" s="24"/>
      <c r="K1894" s="24"/>
      <c r="L1894" s="27"/>
      <c r="M1894" s="18"/>
      <c r="N1894" s="21"/>
    </row>
    <row r="1895" spans="7:14">
      <c r="G1895" s="23"/>
      <c r="H1895" s="23"/>
      <c r="I1895" s="24"/>
      <c r="J1895" s="24"/>
      <c r="K1895" s="24"/>
      <c r="L1895" s="27"/>
      <c r="M1895" s="18"/>
      <c r="N1895" s="21"/>
    </row>
    <row r="1896" spans="7:14">
      <c r="G1896" s="23"/>
      <c r="H1896" s="23"/>
      <c r="I1896" s="24"/>
      <c r="J1896" s="24"/>
      <c r="K1896" s="24"/>
      <c r="L1896" s="27"/>
      <c r="M1896" s="18"/>
      <c r="N1896" s="21"/>
    </row>
    <row r="1897" spans="7:14">
      <c r="G1897" s="23"/>
      <c r="H1897" s="23"/>
      <c r="I1897" s="24"/>
      <c r="J1897" s="24"/>
      <c r="K1897" s="24"/>
      <c r="L1897" s="27"/>
      <c r="M1897" s="18"/>
      <c r="N1897" s="21"/>
    </row>
    <row r="1898" spans="7:14">
      <c r="G1898" s="23"/>
      <c r="H1898" s="23"/>
      <c r="I1898" s="24"/>
      <c r="J1898" s="24"/>
      <c r="K1898" s="24"/>
      <c r="L1898" s="27"/>
      <c r="M1898" s="18"/>
      <c r="N1898" s="21"/>
    </row>
    <row r="1899" spans="7:14">
      <c r="G1899" s="23"/>
      <c r="H1899" s="23"/>
      <c r="I1899" s="24"/>
      <c r="J1899" s="24"/>
      <c r="K1899" s="24"/>
      <c r="L1899" s="27"/>
      <c r="M1899" s="18"/>
      <c r="N1899" s="21"/>
    </row>
    <row r="1900" spans="7:14">
      <c r="G1900" s="23"/>
      <c r="H1900" s="23"/>
      <c r="I1900" s="24"/>
      <c r="J1900" s="24"/>
      <c r="K1900" s="24"/>
      <c r="L1900" s="27"/>
      <c r="M1900" s="18"/>
      <c r="N1900" s="21"/>
    </row>
    <row r="1901" spans="7:14">
      <c r="G1901" s="23"/>
      <c r="H1901" s="23"/>
      <c r="I1901" s="24"/>
      <c r="J1901" s="24"/>
      <c r="K1901" s="24"/>
      <c r="L1901" s="27"/>
      <c r="M1901" s="18"/>
      <c r="N1901" s="21"/>
    </row>
    <row r="1902" spans="7:14">
      <c r="G1902" s="23"/>
      <c r="H1902" s="23"/>
      <c r="I1902" s="24"/>
      <c r="J1902" s="24"/>
      <c r="K1902" s="24"/>
      <c r="L1902" s="27"/>
      <c r="M1902" s="18"/>
      <c r="N1902" s="21"/>
    </row>
    <row r="1903" spans="7:14">
      <c r="G1903" s="23"/>
      <c r="H1903" s="23"/>
      <c r="I1903" s="24"/>
      <c r="J1903" s="24"/>
      <c r="K1903" s="24"/>
      <c r="L1903" s="27"/>
      <c r="M1903" s="18"/>
      <c r="N1903" s="21"/>
    </row>
    <row r="1904" spans="7:14">
      <c r="G1904" s="23"/>
      <c r="H1904" s="23"/>
      <c r="I1904" s="24"/>
      <c r="J1904" s="24"/>
      <c r="K1904" s="24"/>
      <c r="L1904" s="27"/>
      <c r="M1904" s="18"/>
      <c r="N1904" s="21"/>
    </row>
    <row r="1905" spans="7:14">
      <c r="G1905" s="23"/>
      <c r="H1905" s="23"/>
      <c r="I1905" s="24"/>
      <c r="J1905" s="24"/>
      <c r="K1905" s="24"/>
      <c r="L1905" s="27"/>
      <c r="M1905" s="18"/>
      <c r="N1905" s="21"/>
    </row>
    <row r="1906" spans="7:14">
      <c r="G1906" s="23"/>
      <c r="H1906" s="23"/>
      <c r="I1906" s="24"/>
      <c r="J1906" s="24"/>
      <c r="K1906" s="24"/>
      <c r="L1906" s="27"/>
      <c r="M1906" s="18"/>
      <c r="N1906" s="21"/>
    </row>
    <row r="1907" spans="7:14">
      <c r="G1907" s="23"/>
      <c r="H1907" s="23"/>
      <c r="I1907" s="24"/>
      <c r="J1907" s="24"/>
      <c r="K1907" s="24"/>
      <c r="L1907" s="27"/>
      <c r="M1907" s="18"/>
      <c r="N1907" s="21"/>
    </row>
    <row r="1908" spans="7:14">
      <c r="G1908" s="23"/>
      <c r="H1908" s="23"/>
      <c r="I1908" s="24"/>
      <c r="J1908" s="24"/>
      <c r="K1908" s="24"/>
      <c r="L1908" s="27"/>
      <c r="M1908" s="18"/>
      <c r="N1908" s="21"/>
    </row>
    <row r="1909" spans="7:14">
      <c r="G1909" s="23"/>
      <c r="H1909" s="23"/>
      <c r="I1909" s="24"/>
      <c r="J1909" s="24"/>
      <c r="K1909" s="24"/>
      <c r="L1909" s="27"/>
      <c r="M1909" s="18"/>
      <c r="N1909" s="21"/>
    </row>
    <row r="1910" spans="7:14">
      <c r="G1910" s="23"/>
      <c r="H1910" s="23"/>
      <c r="I1910" s="24"/>
      <c r="J1910" s="24"/>
      <c r="K1910" s="24"/>
      <c r="L1910" s="27"/>
      <c r="M1910" s="18"/>
      <c r="N1910" s="21"/>
    </row>
    <row r="1911" spans="7:14">
      <c r="G1911" s="23"/>
      <c r="H1911" s="23"/>
      <c r="I1911" s="24"/>
      <c r="J1911" s="24"/>
      <c r="K1911" s="24"/>
      <c r="L1911" s="27"/>
      <c r="M1911" s="18"/>
      <c r="N1911" s="21"/>
    </row>
    <row r="1912" spans="7:14">
      <c r="G1912" s="23"/>
      <c r="H1912" s="23"/>
      <c r="I1912" s="24"/>
      <c r="J1912" s="24"/>
      <c r="K1912" s="24"/>
      <c r="L1912" s="27"/>
      <c r="M1912" s="18"/>
      <c r="N1912" s="21"/>
    </row>
    <row r="1913" spans="7:14">
      <c r="G1913" s="23"/>
      <c r="H1913" s="23"/>
      <c r="I1913" s="24"/>
      <c r="J1913" s="24"/>
      <c r="K1913" s="24"/>
      <c r="L1913" s="27"/>
      <c r="M1913" s="18"/>
      <c r="N1913" s="21"/>
    </row>
    <row r="1914" spans="7:14">
      <c r="G1914" s="23"/>
      <c r="H1914" s="23"/>
      <c r="I1914" s="24"/>
      <c r="J1914" s="24"/>
      <c r="K1914" s="24"/>
      <c r="L1914" s="27"/>
      <c r="M1914" s="18"/>
      <c r="N1914" s="21"/>
    </row>
    <row r="1915" spans="7:14">
      <c r="G1915" s="23"/>
      <c r="H1915" s="23"/>
      <c r="I1915" s="24"/>
      <c r="J1915" s="24"/>
      <c r="K1915" s="24"/>
      <c r="L1915" s="27"/>
      <c r="M1915" s="18"/>
      <c r="N1915" s="21"/>
    </row>
    <row r="1916" spans="7:14">
      <c r="G1916" s="23"/>
      <c r="H1916" s="23"/>
      <c r="I1916" s="24"/>
      <c r="J1916" s="24"/>
      <c r="K1916" s="24"/>
      <c r="L1916" s="27"/>
      <c r="M1916" s="18"/>
      <c r="N1916" s="21"/>
    </row>
    <row r="1917" spans="7:14">
      <c r="G1917" s="23"/>
      <c r="H1917" s="23"/>
      <c r="I1917" s="24"/>
      <c r="J1917" s="24"/>
      <c r="K1917" s="24"/>
      <c r="L1917" s="27"/>
      <c r="M1917" s="18"/>
      <c r="N1917" s="21"/>
    </row>
    <row r="1918" spans="7:14">
      <c r="G1918" s="23"/>
      <c r="H1918" s="23"/>
      <c r="I1918" s="24"/>
      <c r="J1918" s="24"/>
      <c r="K1918" s="24"/>
      <c r="L1918" s="27"/>
      <c r="M1918" s="18"/>
      <c r="N1918" s="21"/>
    </row>
    <row r="1919" spans="7:14">
      <c r="G1919" s="23"/>
      <c r="H1919" s="23"/>
      <c r="I1919" s="24"/>
      <c r="J1919" s="24"/>
      <c r="K1919" s="24"/>
      <c r="L1919" s="27"/>
      <c r="M1919" s="18"/>
      <c r="N1919" s="21"/>
    </row>
    <row r="1920" spans="7:14">
      <c r="G1920" s="23"/>
      <c r="H1920" s="23"/>
      <c r="I1920" s="24"/>
      <c r="J1920" s="24"/>
      <c r="K1920" s="24"/>
      <c r="L1920" s="27"/>
      <c r="M1920" s="18"/>
      <c r="N1920" s="21"/>
    </row>
    <row r="1921" spans="7:14">
      <c r="G1921" s="23"/>
      <c r="H1921" s="23"/>
      <c r="I1921" s="24"/>
      <c r="J1921" s="24"/>
      <c r="K1921" s="24"/>
      <c r="L1921" s="27"/>
      <c r="M1921" s="18"/>
      <c r="N1921" s="21"/>
    </row>
    <row r="1922" spans="7:14">
      <c r="G1922" s="23"/>
      <c r="H1922" s="23"/>
      <c r="I1922" s="24"/>
      <c r="J1922" s="24"/>
      <c r="K1922" s="24"/>
      <c r="L1922" s="27"/>
      <c r="M1922" s="18"/>
      <c r="N1922" s="21"/>
    </row>
    <row r="1923" spans="7:14">
      <c r="G1923" s="23"/>
      <c r="H1923" s="23"/>
      <c r="I1923" s="24"/>
      <c r="J1923" s="24"/>
      <c r="K1923" s="24"/>
      <c r="L1923" s="27"/>
      <c r="M1923" s="18"/>
      <c r="N1923" s="21"/>
    </row>
    <row r="1924" spans="7:14">
      <c r="G1924" s="23"/>
      <c r="H1924" s="23"/>
      <c r="I1924" s="24"/>
      <c r="J1924" s="24"/>
      <c r="K1924" s="24"/>
      <c r="L1924" s="27"/>
      <c r="M1924" s="18"/>
      <c r="N1924" s="21"/>
    </row>
    <row r="1925" spans="7:14">
      <c r="G1925" s="23"/>
      <c r="H1925" s="23"/>
      <c r="I1925" s="24"/>
      <c r="J1925" s="24"/>
      <c r="K1925" s="24"/>
      <c r="L1925" s="27"/>
      <c r="M1925" s="18"/>
      <c r="N1925" s="21"/>
    </row>
    <row r="1926" spans="7:14">
      <c r="G1926" s="23"/>
      <c r="H1926" s="23"/>
      <c r="I1926" s="24"/>
      <c r="J1926" s="24"/>
      <c r="K1926" s="24"/>
      <c r="L1926" s="27"/>
      <c r="M1926" s="18"/>
      <c r="N1926" s="21"/>
    </row>
    <row r="1927" spans="7:14">
      <c r="G1927" s="23"/>
      <c r="H1927" s="23"/>
      <c r="I1927" s="24"/>
      <c r="J1927" s="24"/>
      <c r="K1927" s="24"/>
      <c r="L1927" s="27"/>
      <c r="M1927" s="18"/>
      <c r="N1927" s="21"/>
    </row>
    <row r="1928" spans="7:14">
      <c r="G1928" s="23"/>
      <c r="H1928" s="23"/>
      <c r="I1928" s="24"/>
      <c r="J1928" s="24"/>
      <c r="K1928" s="24"/>
      <c r="L1928" s="27"/>
      <c r="M1928" s="18"/>
      <c r="N1928" s="21"/>
    </row>
    <row r="1929" spans="7:14">
      <c r="G1929" s="23"/>
      <c r="H1929" s="23"/>
      <c r="I1929" s="24"/>
      <c r="J1929" s="24"/>
      <c r="K1929" s="24"/>
      <c r="L1929" s="27"/>
      <c r="M1929" s="18"/>
      <c r="N1929" s="21"/>
    </row>
    <row r="1930" spans="7:14">
      <c r="G1930" s="23"/>
      <c r="H1930" s="23"/>
      <c r="I1930" s="24"/>
      <c r="J1930" s="24"/>
      <c r="K1930" s="24"/>
      <c r="L1930" s="27"/>
      <c r="M1930" s="18"/>
      <c r="N1930" s="21"/>
    </row>
    <row r="1931" spans="7:14">
      <c r="G1931" s="23"/>
      <c r="H1931" s="23"/>
      <c r="I1931" s="24"/>
      <c r="J1931" s="24"/>
      <c r="K1931" s="24"/>
      <c r="L1931" s="27"/>
      <c r="M1931" s="18"/>
      <c r="N1931" s="21"/>
    </row>
    <row r="1932" spans="7:14">
      <c r="G1932" s="23"/>
      <c r="H1932" s="23"/>
      <c r="I1932" s="24"/>
      <c r="J1932" s="24"/>
      <c r="K1932" s="24"/>
      <c r="L1932" s="27"/>
      <c r="M1932" s="18"/>
      <c r="N1932" s="21"/>
    </row>
    <row r="1933" spans="7:14">
      <c r="G1933" s="23"/>
      <c r="H1933" s="23"/>
      <c r="I1933" s="24"/>
      <c r="J1933" s="24"/>
      <c r="K1933" s="24"/>
      <c r="L1933" s="27"/>
      <c r="M1933" s="18"/>
      <c r="N1933" s="21"/>
    </row>
    <row r="1934" spans="7:14">
      <c r="G1934" s="23"/>
      <c r="H1934" s="23"/>
      <c r="I1934" s="24"/>
      <c r="J1934" s="24"/>
      <c r="K1934" s="24"/>
      <c r="L1934" s="27"/>
      <c r="M1934" s="18"/>
      <c r="N1934" s="21"/>
    </row>
    <row r="1935" spans="7:14">
      <c r="G1935" s="23"/>
      <c r="H1935" s="23"/>
      <c r="I1935" s="24"/>
      <c r="J1935" s="24"/>
      <c r="K1935" s="24"/>
      <c r="L1935" s="27"/>
      <c r="M1935" s="18"/>
      <c r="N1935" s="21"/>
    </row>
    <row r="1936" spans="7:14">
      <c r="G1936" s="23"/>
      <c r="H1936" s="23"/>
      <c r="I1936" s="24"/>
      <c r="J1936" s="24"/>
      <c r="K1936" s="24"/>
      <c r="L1936" s="27"/>
      <c r="M1936" s="18"/>
      <c r="N1936" s="21"/>
    </row>
    <row r="1937" spans="7:14">
      <c r="G1937" s="23"/>
      <c r="H1937" s="23"/>
      <c r="I1937" s="24"/>
      <c r="J1937" s="24"/>
      <c r="K1937" s="24"/>
      <c r="L1937" s="27"/>
      <c r="M1937" s="18"/>
      <c r="N1937" s="21"/>
    </row>
    <row r="1938" spans="7:14">
      <c r="G1938" s="23"/>
      <c r="H1938" s="23"/>
      <c r="I1938" s="24"/>
      <c r="J1938" s="24"/>
      <c r="K1938" s="24"/>
      <c r="L1938" s="27"/>
      <c r="M1938" s="18"/>
      <c r="N1938" s="21"/>
    </row>
    <row r="1939" spans="7:14">
      <c r="G1939" s="23"/>
      <c r="H1939" s="23"/>
      <c r="I1939" s="24"/>
      <c r="J1939" s="24"/>
      <c r="K1939" s="24"/>
      <c r="L1939" s="27"/>
      <c r="M1939" s="18"/>
      <c r="N1939" s="21"/>
    </row>
    <row r="1940" spans="7:14">
      <c r="G1940" s="23"/>
      <c r="H1940" s="23"/>
      <c r="I1940" s="24"/>
      <c r="J1940" s="24"/>
      <c r="K1940" s="24"/>
      <c r="L1940" s="27"/>
      <c r="M1940" s="18"/>
      <c r="N1940" s="21"/>
    </row>
    <row r="1941" spans="7:14">
      <c r="G1941" s="23"/>
      <c r="H1941" s="23"/>
      <c r="I1941" s="24"/>
      <c r="J1941" s="24"/>
      <c r="K1941" s="24"/>
      <c r="L1941" s="27"/>
      <c r="M1941" s="18"/>
      <c r="N1941" s="21"/>
    </row>
    <row r="1942" spans="7:14">
      <c r="G1942" s="23"/>
      <c r="H1942" s="23"/>
      <c r="I1942" s="24"/>
      <c r="J1942" s="24"/>
      <c r="K1942" s="24"/>
      <c r="L1942" s="27"/>
      <c r="M1942" s="18"/>
      <c r="N1942" s="21"/>
    </row>
    <row r="1943" spans="7:14">
      <c r="G1943" s="23"/>
      <c r="H1943" s="23"/>
      <c r="I1943" s="24"/>
      <c r="J1943" s="24"/>
      <c r="K1943" s="24"/>
      <c r="L1943" s="27"/>
      <c r="M1943" s="18"/>
      <c r="N1943" s="21"/>
    </row>
    <row r="1944" spans="7:14">
      <c r="G1944" s="23"/>
      <c r="H1944" s="23"/>
      <c r="I1944" s="24"/>
      <c r="J1944" s="24"/>
      <c r="K1944" s="24"/>
      <c r="L1944" s="27"/>
      <c r="M1944" s="18"/>
      <c r="N1944" s="21"/>
    </row>
    <row r="1945" spans="7:14">
      <c r="G1945" s="23"/>
      <c r="H1945" s="23"/>
      <c r="I1945" s="24"/>
      <c r="J1945" s="24"/>
      <c r="K1945" s="24"/>
      <c r="L1945" s="27"/>
      <c r="M1945" s="18"/>
      <c r="N1945" s="21"/>
    </row>
    <row r="1946" spans="7:14">
      <c r="G1946" s="23"/>
      <c r="H1946" s="23"/>
      <c r="I1946" s="24"/>
      <c r="J1946" s="24"/>
      <c r="K1946" s="24"/>
      <c r="L1946" s="27"/>
      <c r="M1946" s="18"/>
      <c r="N1946" s="21"/>
    </row>
    <row r="1947" spans="7:14">
      <c r="G1947" s="23"/>
      <c r="H1947" s="23"/>
      <c r="I1947" s="24"/>
      <c r="J1947" s="24"/>
      <c r="K1947" s="24"/>
      <c r="L1947" s="27"/>
      <c r="M1947" s="18"/>
      <c r="N1947" s="21"/>
    </row>
    <row r="1948" spans="7:14">
      <c r="G1948" s="23"/>
      <c r="H1948" s="23"/>
      <c r="I1948" s="24"/>
      <c r="J1948" s="24"/>
      <c r="K1948" s="24"/>
      <c r="L1948" s="27"/>
      <c r="M1948" s="18"/>
      <c r="N1948" s="21"/>
    </row>
    <row r="1949" spans="7:14">
      <c r="G1949" s="23"/>
      <c r="H1949" s="23"/>
      <c r="I1949" s="24"/>
      <c r="J1949" s="24"/>
      <c r="K1949" s="24"/>
      <c r="L1949" s="27"/>
      <c r="M1949" s="18"/>
      <c r="N1949" s="21"/>
    </row>
    <row r="1950" spans="7:14">
      <c r="G1950" s="23"/>
      <c r="H1950" s="23"/>
      <c r="I1950" s="24"/>
      <c r="J1950" s="24"/>
      <c r="K1950" s="24"/>
      <c r="L1950" s="27"/>
      <c r="M1950" s="18"/>
      <c r="N1950" s="21"/>
    </row>
    <row r="1951" spans="7:14">
      <c r="G1951" s="23"/>
      <c r="H1951" s="23"/>
      <c r="I1951" s="24"/>
      <c r="J1951" s="24"/>
      <c r="K1951" s="24"/>
      <c r="L1951" s="27"/>
      <c r="M1951" s="18"/>
      <c r="N1951" s="21"/>
    </row>
    <row r="1952" spans="7:14">
      <c r="G1952" s="23"/>
      <c r="H1952" s="23"/>
      <c r="I1952" s="24"/>
      <c r="J1952" s="24"/>
      <c r="K1952" s="24"/>
      <c r="L1952" s="27"/>
      <c r="M1952" s="18"/>
      <c r="N1952" s="21"/>
    </row>
    <row r="1953" spans="7:14">
      <c r="G1953" s="23"/>
      <c r="H1953" s="23"/>
      <c r="I1953" s="24"/>
      <c r="J1953" s="24"/>
      <c r="K1953" s="24"/>
      <c r="L1953" s="27"/>
      <c r="M1953" s="18"/>
      <c r="N1953" s="21"/>
    </row>
    <row r="1954" spans="7:14">
      <c r="G1954" s="23"/>
      <c r="H1954" s="23"/>
      <c r="I1954" s="24"/>
      <c r="J1954" s="24"/>
      <c r="K1954" s="24"/>
      <c r="L1954" s="27"/>
      <c r="M1954" s="18"/>
      <c r="N1954" s="21"/>
    </row>
    <row r="1955" spans="7:14">
      <c r="G1955" s="23"/>
      <c r="H1955" s="23"/>
      <c r="I1955" s="24"/>
      <c r="J1955" s="24"/>
      <c r="K1955" s="24"/>
      <c r="L1955" s="27"/>
      <c r="M1955" s="18"/>
      <c r="N1955" s="21"/>
    </row>
    <row r="1956" spans="7:14">
      <c r="G1956" s="23"/>
      <c r="H1956" s="23"/>
      <c r="I1956" s="24"/>
      <c r="J1956" s="24"/>
      <c r="K1956" s="24"/>
      <c r="L1956" s="27"/>
      <c r="M1956" s="18"/>
      <c r="N1956" s="21"/>
    </row>
    <row r="1957" spans="7:14">
      <c r="G1957" s="23"/>
      <c r="H1957" s="23"/>
      <c r="I1957" s="24"/>
      <c r="J1957" s="24"/>
      <c r="K1957" s="24"/>
      <c r="L1957" s="27"/>
      <c r="M1957" s="18"/>
      <c r="N1957" s="21"/>
    </row>
    <row r="1958" spans="7:14">
      <c r="G1958" s="23"/>
      <c r="H1958" s="23"/>
      <c r="I1958" s="24"/>
      <c r="J1958" s="24"/>
      <c r="K1958" s="24"/>
      <c r="L1958" s="27"/>
      <c r="M1958" s="18"/>
      <c r="N1958" s="21"/>
    </row>
    <row r="1959" spans="7:14">
      <c r="G1959" s="23"/>
      <c r="H1959" s="23"/>
      <c r="I1959" s="24"/>
      <c r="J1959" s="24"/>
      <c r="K1959" s="24"/>
      <c r="L1959" s="27"/>
      <c r="M1959" s="18"/>
      <c r="N1959" s="21"/>
    </row>
    <row r="1960" spans="7:14">
      <c r="G1960" s="23"/>
      <c r="H1960" s="23"/>
      <c r="I1960" s="24"/>
      <c r="J1960" s="24"/>
      <c r="K1960" s="24"/>
      <c r="L1960" s="27"/>
      <c r="M1960" s="18"/>
      <c r="N1960" s="21"/>
    </row>
    <row r="1961" spans="7:14">
      <c r="G1961" s="23"/>
      <c r="H1961" s="23"/>
      <c r="I1961" s="24"/>
      <c r="J1961" s="24"/>
      <c r="K1961" s="24"/>
      <c r="L1961" s="27"/>
      <c r="M1961" s="18"/>
      <c r="N1961" s="21"/>
    </row>
    <row r="1962" spans="7:14">
      <c r="G1962" s="23"/>
      <c r="H1962" s="23"/>
      <c r="I1962" s="24"/>
      <c r="J1962" s="24"/>
      <c r="K1962" s="24"/>
      <c r="L1962" s="27"/>
      <c r="M1962" s="18"/>
      <c r="N1962" s="21"/>
    </row>
    <row r="1963" spans="7:14">
      <c r="G1963" s="23"/>
      <c r="H1963" s="23"/>
      <c r="I1963" s="24"/>
      <c r="J1963" s="24"/>
      <c r="K1963" s="24"/>
      <c r="L1963" s="27"/>
      <c r="M1963" s="18"/>
      <c r="N1963" s="21"/>
    </row>
    <row r="1964" spans="7:14">
      <c r="G1964" s="23"/>
      <c r="H1964" s="23"/>
      <c r="I1964" s="24"/>
      <c r="J1964" s="24"/>
      <c r="K1964" s="24"/>
      <c r="L1964" s="27"/>
      <c r="M1964" s="18"/>
      <c r="N1964" s="21"/>
    </row>
    <row r="1965" spans="7:14">
      <c r="G1965" s="23"/>
      <c r="H1965" s="23"/>
      <c r="I1965" s="24"/>
      <c r="J1965" s="24"/>
      <c r="K1965" s="24"/>
      <c r="L1965" s="27"/>
      <c r="M1965" s="18"/>
      <c r="N1965" s="21"/>
    </row>
    <row r="1966" spans="7:14">
      <c r="G1966" s="23"/>
      <c r="H1966" s="23"/>
      <c r="I1966" s="24"/>
      <c r="J1966" s="24"/>
      <c r="K1966" s="24"/>
      <c r="L1966" s="27"/>
      <c r="M1966" s="18"/>
      <c r="N1966" s="21"/>
    </row>
    <row r="1967" spans="7:14">
      <c r="G1967" s="23"/>
      <c r="H1967" s="23"/>
      <c r="I1967" s="24"/>
      <c r="J1967" s="24"/>
      <c r="K1967" s="24"/>
      <c r="L1967" s="27"/>
      <c r="M1967" s="18"/>
      <c r="N1967" s="21"/>
    </row>
    <row r="1968" spans="7:14">
      <c r="G1968" s="23"/>
      <c r="H1968" s="23"/>
      <c r="I1968" s="24"/>
      <c r="J1968" s="24"/>
      <c r="K1968" s="24"/>
      <c r="L1968" s="27"/>
      <c r="M1968" s="18"/>
      <c r="N1968" s="21"/>
    </row>
    <row r="1969" spans="7:14">
      <c r="G1969" s="23"/>
      <c r="H1969" s="23"/>
      <c r="I1969" s="24"/>
      <c r="J1969" s="24"/>
      <c r="K1969" s="24"/>
      <c r="L1969" s="27"/>
      <c r="M1969" s="18"/>
      <c r="N1969" s="21"/>
    </row>
    <row r="1970" spans="7:14">
      <c r="G1970" s="23"/>
      <c r="H1970" s="23"/>
      <c r="I1970" s="24"/>
      <c r="J1970" s="24"/>
      <c r="K1970" s="24"/>
      <c r="L1970" s="27"/>
      <c r="M1970" s="18"/>
      <c r="N1970" s="21"/>
    </row>
    <row r="1971" spans="7:14">
      <c r="G1971" s="23"/>
      <c r="H1971" s="23"/>
      <c r="I1971" s="24"/>
      <c r="J1971" s="24"/>
      <c r="K1971" s="24"/>
      <c r="L1971" s="27"/>
      <c r="M1971" s="18"/>
      <c r="N1971" s="21"/>
    </row>
    <row r="1972" spans="7:14">
      <c r="G1972" s="23"/>
      <c r="H1972" s="23"/>
      <c r="I1972" s="24"/>
      <c r="J1972" s="24"/>
      <c r="K1972" s="24"/>
      <c r="L1972" s="27"/>
      <c r="M1972" s="18"/>
      <c r="N1972" s="21"/>
    </row>
    <row r="1973" spans="7:14">
      <c r="G1973" s="23"/>
      <c r="H1973" s="23"/>
      <c r="I1973" s="24"/>
      <c r="J1973" s="24"/>
      <c r="K1973" s="24"/>
      <c r="L1973" s="27"/>
      <c r="M1973" s="18"/>
      <c r="N1973" s="21"/>
    </row>
    <row r="1974" spans="7:14">
      <c r="G1974" s="23"/>
      <c r="H1974" s="23"/>
      <c r="I1974" s="24"/>
      <c r="J1974" s="24"/>
      <c r="K1974" s="24"/>
      <c r="L1974" s="27"/>
      <c r="M1974" s="18"/>
      <c r="N1974" s="21"/>
    </row>
    <row r="1975" spans="7:14">
      <c r="G1975" s="23"/>
      <c r="H1975" s="23"/>
      <c r="I1975" s="24"/>
      <c r="J1975" s="24"/>
      <c r="K1975" s="24"/>
      <c r="L1975" s="27"/>
      <c r="M1975" s="18"/>
      <c r="N1975" s="21"/>
    </row>
    <row r="1976" spans="7:14">
      <c r="G1976" s="23"/>
      <c r="H1976" s="23"/>
      <c r="I1976" s="24"/>
      <c r="J1976" s="24"/>
      <c r="K1976" s="24"/>
      <c r="L1976" s="27"/>
      <c r="M1976" s="18"/>
      <c r="N1976" s="21"/>
    </row>
    <row r="1977" spans="7:14">
      <c r="G1977" s="23"/>
      <c r="H1977" s="23"/>
      <c r="I1977" s="24"/>
      <c r="J1977" s="24"/>
      <c r="K1977" s="24"/>
      <c r="L1977" s="27"/>
      <c r="M1977" s="18"/>
      <c r="N1977" s="21"/>
    </row>
    <row r="1978" spans="7:14">
      <c r="G1978" s="23"/>
      <c r="H1978" s="23"/>
      <c r="I1978" s="24"/>
      <c r="J1978" s="24"/>
      <c r="K1978" s="24"/>
      <c r="L1978" s="27"/>
      <c r="M1978" s="18"/>
      <c r="N1978" s="21"/>
    </row>
    <row r="1979" spans="7:14">
      <c r="G1979" s="23"/>
      <c r="H1979" s="23"/>
      <c r="I1979" s="24"/>
      <c r="J1979" s="24"/>
      <c r="K1979" s="24"/>
      <c r="L1979" s="27"/>
      <c r="M1979" s="18"/>
      <c r="N1979" s="21"/>
    </row>
    <row r="1980" spans="7:14">
      <c r="G1980" s="23"/>
      <c r="H1980" s="23"/>
      <c r="I1980" s="24"/>
      <c r="J1980" s="24"/>
      <c r="K1980" s="24"/>
      <c r="L1980" s="27"/>
      <c r="M1980" s="18"/>
      <c r="N1980" s="21"/>
    </row>
    <row r="1981" spans="7:14">
      <c r="G1981" s="23"/>
      <c r="H1981" s="23"/>
      <c r="I1981" s="24"/>
      <c r="J1981" s="24"/>
      <c r="K1981" s="24"/>
      <c r="L1981" s="27"/>
      <c r="M1981" s="18"/>
      <c r="N1981" s="21"/>
    </row>
    <row r="1982" spans="7:14">
      <c r="G1982" s="23"/>
      <c r="H1982" s="23"/>
      <c r="I1982" s="24"/>
      <c r="J1982" s="24"/>
      <c r="K1982" s="24"/>
      <c r="L1982" s="27"/>
      <c r="M1982" s="18"/>
      <c r="N1982" s="21"/>
    </row>
    <row r="1983" spans="7:14">
      <c r="G1983" s="23"/>
      <c r="H1983" s="23"/>
      <c r="I1983" s="24"/>
      <c r="J1983" s="24"/>
      <c r="K1983" s="24"/>
      <c r="L1983" s="27"/>
      <c r="M1983" s="18"/>
      <c r="N1983" s="21"/>
    </row>
    <row r="1984" spans="7:14">
      <c r="G1984" s="23"/>
      <c r="H1984" s="23"/>
      <c r="I1984" s="24"/>
      <c r="J1984" s="24"/>
      <c r="K1984" s="24"/>
      <c r="L1984" s="27"/>
      <c r="M1984" s="18"/>
      <c r="N1984" s="21"/>
    </row>
    <row r="1985" spans="7:14">
      <c r="G1985" s="23"/>
      <c r="H1985" s="23"/>
      <c r="I1985" s="24"/>
      <c r="J1985" s="24"/>
      <c r="K1985" s="24"/>
      <c r="L1985" s="27"/>
      <c r="M1985" s="18"/>
      <c r="N1985" s="21"/>
    </row>
    <row r="1986" spans="7:14">
      <c r="G1986" s="23"/>
      <c r="H1986" s="23"/>
      <c r="I1986" s="24"/>
      <c r="J1986" s="24"/>
      <c r="K1986" s="24"/>
      <c r="L1986" s="27"/>
      <c r="M1986" s="18"/>
      <c r="N1986" s="21"/>
    </row>
    <row r="1987" spans="7:14">
      <c r="G1987" s="23"/>
      <c r="H1987" s="23"/>
      <c r="I1987" s="24"/>
      <c r="J1987" s="24"/>
      <c r="K1987" s="24"/>
      <c r="L1987" s="27"/>
      <c r="M1987" s="18"/>
      <c r="N1987" s="21"/>
    </row>
    <row r="1988" spans="7:14">
      <c r="G1988" s="23"/>
      <c r="H1988" s="23"/>
      <c r="I1988" s="24"/>
      <c r="J1988" s="24"/>
      <c r="K1988" s="24"/>
      <c r="L1988" s="27"/>
      <c r="M1988" s="18"/>
      <c r="N1988" s="21"/>
    </row>
    <row r="1989" spans="7:14">
      <c r="G1989" s="23"/>
      <c r="H1989" s="23"/>
      <c r="I1989" s="24"/>
      <c r="J1989" s="24"/>
      <c r="K1989" s="24"/>
      <c r="L1989" s="27"/>
      <c r="M1989" s="18"/>
      <c r="N1989" s="21"/>
    </row>
    <row r="1990" spans="7:14">
      <c r="G1990" s="23"/>
      <c r="H1990" s="23"/>
      <c r="I1990" s="24"/>
      <c r="J1990" s="24"/>
      <c r="K1990" s="24"/>
      <c r="L1990" s="27"/>
      <c r="M1990" s="18"/>
      <c r="N1990" s="21"/>
    </row>
    <row r="1991" spans="7:14">
      <c r="G1991" s="23"/>
      <c r="H1991" s="23"/>
      <c r="I1991" s="24"/>
      <c r="J1991" s="24"/>
      <c r="K1991" s="24"/>
      <c r="L1991" s="27"/>
      <c r="M1991" s="18"/>
      <c r="N1991" s="21"/>
    </row>
    <row r="1992" spans="7:14">
      <c r="G1992" s="23"/>
      <c r="H1992" s="23"/>
      <c r="I1992" s="24"/>
      <c r="J1992" s="24"/>
      <c r="K1992" s="24"/>
      <c r="L1992" s="27"/>
      <c r="M1992" s="18"/>
      <c r="N1992" s="21"/>
    </row>
    <row r="1993" spans="7:14">
      <c r="G1993" s="23"/>
      <c r="H1993" s="23"/>
      <c r="I1993" s="24"/>
      <c r="J1993" s="24"/>
      <c r="K1993" s="24"/>
      <c r="L1993" s="27"/>
      <c r="M1993" s="18"/>
      <c r="N1993" s="21"/>
    </row>
    <row r="1994" spans="7:14">
      <c r="G1994" s="23"/>
      <c r="H1994" s="23"/>
      <c r="I1994" s="24"/>
      <c r="J1994" s="24"/>
      <c r="K1994" s="24"/>
      <c r="L1994" s="27"/>
      <c r="M1994" s="18"/>
      <c r="N1994" s="21"/>
    </row>
    <row r="1995" spans="7:14">
      <c r="G1995" s="23"/>
      <c r="H1995" s="23"/>
      <c r="I1995" s="24"/>
      <c r="J1995" s="24"/>
      <c r="K1995" s="24"/>
      <c r="L1995" s="27"/>
      <c r="M1995" s="18"/>
      <c r="N1995" s="21"/>
    </row>
    <row r="1996" spans="7:14">
      <c r="G1996" s="23"/>
      <c r="H1996" s="23"/>
      <c r="I1996" s="24"/>
      <c r="J1996" s="24"/>
      <c r="K1996" s="24"/>
      <c r="L1996" s="27"/>
      <c r="M1996" s="18"/>
      <c r="N1996" s="21"/>
    </row>
    <row r="1997" spans="7:14">
      <c r="G1997" s="23"/>
      <c r="H1997" s="23"/>
      <c r="I1997" s="24"/>
      <c r="J1997" s="24"/>
      <c r="K1997" s="24"/>
      <c r="L1997" s="27"/>
      <c r="M1997" s="18"/>
      <c r="N1997" s="21"/>
    </row>
    <row r="1998" spans="7:14">
      <c r="G1998" s="23"/>
      <c r="H1998" s="23"/>
      <c r="I1998" s="24"/>
      <c r="J1998" s="24"/>
      <c r="K1998" s="24"/>
      <c r="L1998" s="27"/>
      <c r="M1998" s="18"/>
      <c r="N1998" s="21"/>
    </row>
    <row r="1999" spans="7:14">
      <c r="G1999" s="23"/>
      <c r="H1999" s="23"/>
      <c r="I1999" s="24"/>
      <c r="J1999" s="24"/>
      <c r="K1999" s="24"/>
      <c r="L1999" s="27"/>
      <c r="M1999" s="18"/>
      <c r="N1999" s="21"/>
    </row>
    <row r="2000" spans="7:14">
      <c r="G2000" s="23"/>
      <c r="H2000" s="23"/>
      <c r="I2000" s="24"/>
      <c r="J2000" s="24"/>
      <c r="K2000" s="24"/>
      <c r="L2000" s="27"/>
      <c r="M2000" s="18"/>
      <c r="N2000" s="21"/>
    </row>
    <row r="2001" spans="7:14">
      <c r="G2001" s="23"/>
      <c r="H2001" s="23"/>
      <c r="I2001" s="24"/>
      <c r="J2001" s="24"/>
      <c r="K2001" s="24"/>
      <c r="L2001" s="27"/>
      <c r="M2001" s="18"/>
      <c r="N2001" s="21"/>
    </row>
    <row r="2002" spans="7:14">
      <c r="G2002" s="23"/>
      <c r="H2002" s="23"/>
      <c r="I2002" s="24"/>
      <c r="J2002" s="24"/>
      <c r="K2002" s="24"/>
      <c r="L2002" s="27"/>
      <c r="M2002" s="18"/>
      <c r="N2002" s="21"/>
    </row>
    <row r="2003" spans="7:14">
      <c r="G2003" s="23"/>
      <c r="H2003" s="23"/>
      <c r="I2003" s="24"/>
      <c r="J2003" s="24"/>
      <c r="K2003" s="24"/>
      <c r="L2003" s="27"/>
      <c r="M2003" s="18"/>
      <c r="N2003" s="21"/>
    </row>
    <row r="2004" spans="7:14">
      <c r="G2004" s="23"/>
      <c r="H2004" s="23"/>
      <c r="I2004" s="24"/>
      <c r="J2004" s="24"/>
      <c r="K2004" s="24"/>
      <c r="L2004" s="27"/>
      <c r="M2004" s="18"/>
      <c r="N2004" s="21"/>
    </row>
    <row r="2005" spans="7:14">
      <c r="G2005" s="23"/>
      <c r="H2005" s="23"/>
      <c r="I2005" s="24"/>
      <c r="J2005" s="24"/>
      <c r="K2005" s="24"/>
      <c r="L2005" s="27"/>
      <c r="M2005" s="18"/>
      <c r="N2005" s="21"/>
    </row>
    <row r="2006" spans="7:14">
      <c r="G2006" s="23"/>
      <c r="H2006" s="23"/>
      <c r="I2006" s="24"/>
      <c r="J2006" s="24"/>
      <c r="K2006" s="24"/>
      <c r="L2006" s="27"/>
      <c r="M2006" s="18"/>
      <c r="N2006" s="21"/>
    </row>
    <row r="2007" spans="7:14">
      <c r="G2007" s="23"/>
      <c r="H2007" s="23"/>
      <c r="I2007" s="24"/>
      <c r="J2007" s="24"/>
      <c r="K2007" s="24"/>
      <c r="L2007" s="27"/>
      <c r="M2007" s="18"/>
      <c r="N2007" s="21"/>
    </row>
    <row r="2008" spans="7:14">
      <c r="G2008" s="23"/>
      <c r="H2008" s="23"/>
      <c r="I2008" s="24"/>
      <c r="J2008" s="24"/>
      <c r="K2008" s="24"/>
      <c r="L2008" s="27"/>
      <c r="M2008" s="18"/>
      <c r="N2008" s="21"/>
    </row>
    <row r="2009" spans="7:14">
      <c r="G2009" s="23"/>
      <c r="H2009" s="23"/>
      <c r="I2009" s="24"/>
      <c r="J2009" s="24"/>
      <c r="K2009" s="24"/>
      <c r="L2009" s="27"/>
      <c r="M2009" s="18"/>
      <c r="N2009" s="21"/>
    </row>
    <row r="2010" spans="7:14">
      <c r="G2010" s="23"/>
      <c r="H2010" s="23"/>
      <c r="I2010" s="24"/>
      <c r="J2010" s="24"/>
      <c r="K2010" s="24"/>
      <c r="L2010" s="27"/>
      <c r="M2010" s="18"/>
      <c r="N2010" s="21"/>
    </row>
    <row r="2011" spans="7:14">
      <c r="G2011" s="23"/>
      <c r="H2011" s="23"/>
      <c r="I2011" s="24"/>
      <c r="J2011" s="24"/>
      <c r="K2011" s="24"/>
      <c r="L2011" s="27"/>
      <c r="M2011" s="18"/>
      <c r="N2011" s="21"/>
    </row>
    <row r="2012" spans="7:14">
      <c r="G2012" s="23"/>
      <c r="H2012" s="23"/>
      <c r="I2012" s="24"/>
      <c r="J2012" s="24"/>
      <c r="K2012" s="24"/>
      <c r="L2012" s="27"/>
      <c r="M2012" s="18"/>
      <c r="N2012" s="21"/>
    </row>
    <row r="2013" spans="7:14">
      <c r="G2013" s="23"/>
      <c r="H2013" s="23"/>
      <c r="I2013" s="24"/>
      <c r="J2013" s="24"/>
      <c r="K2013" s="24"/>
      <c r="L2013" s="27"/>
      <c r="M2013" s="18"/>
      <c r="N2013" s="21"/>
    </row>
    <row r="2014" spans="7:14">
      <c r="G2014" s="23"/>
      <c r="H2014" s="23"/>
      <c r="I2014" s="24"/>
      <c r="J2014" s="24"/>
      <c r="K2014" s="24"/>
      <c r="L2014" s="27"/>
      <c r="M2014" s="18"/>
      <c r="N2014" s="21"/>
    </row>
    <row r="2015" spans="7:14">
      <c r="G2015" s="23"/>
      <c r="H2015" s="23"/>
      <c r="I2015" s="24"/>
      <c r="J2015" s="24"/>
      <c r="K2015" s="24"/>
      <c r="L2015" s="27"/>
      <c r="M2015" s="18"/>
      <c r="N2015" s="21"/>
    </row>
    <row r="2016" spans="7:14">
      <c r="G2016" s="23"/>
      <c r="H2016" s="23"/>
      <c r="I2016" s="24"/>
      <c r="J2016" s="24"/>
      <c r="K2016" s="24"/>
      <c r="L2016" s="27"/>
      <c r="M2016" s="18"/>
      <c r="N2016" s="21"/>
    </row>
    <row r="2017" spans="7:14">
      <c r="G2017" s="23"/>
      <c r="H2017" s="23"/>
      <c r="I2017" s="24"/>
      <c r="J2017" s="24"/>
      <c r="K2017" s="24"/>
      <c r="L2017" s="27"/>
      <c r="M2017" s="18"/>
      <c r="N2017" s="21"/>
    </row>
    <row r="2018" spans="7:14">
      <c r="G2018" s="23"/>
      <c r="H2018" s="23"/>
      <c r="I2018" s="24"/>
      <c r="J2018" s="24"/>
      <c r="K2018" s="24"/>
      <c r="L2018" s="27"/>
      <c r="M2018" s="18"/>
      <c r="N2018" s="21"/>
    </row>
    <row r="2019" spans="7:14">
      <c r="G2019" s="23"/>
      <c r="H2019" s="23"/>
      <c r="I2019" s="24"/>
      <c r="J2019" s="24"/>
      <c r="K2019" s="24"/>
      <c r="L2019" s="27"/>
      <c r="M2019" s="18"/>
      <c r="N2019" s="21"/>
    </row>
    <row r="2020" spans="7:14">
      <c r="G2020" s="23"/>
      <c r="H2020" s="23"/>
      <c r="I2020" s="24"/>
      <c r="J2020" s="24"/>
      <c r="K2020" s="24"/>
      <c r="L2020" s="27"/>
      <c r="M2020" s="18"/>
      <c r="N2020" s="21"/>
    </row>
    <row r="2021" spans="7:14">
      <c r="G2021" s="23"/>
      <c r="H2021" s="23"/>
      <c r="I2021" s="24"/>
      <c r="J2021" s="24"/>
      <c r="K2021" s="24"/>
      <c r="L2021" s="27"/>
      <c r="M2021" s="18"/>
      <c r="N2021" s="21"/>
    </row>
    <row r="2022" spans="7:14">
      <c r="G2022" s="23"/>
      <c r="H2022" s="23"/>
      <c r="I2022" s="24"/>
      <c r="J2022" s="24"/>
      <c r="K2022" s="24"/>
      <c r="L2022" s="27"/>
      <c r="M2022" s="18"/>
      <c r="N2022" s="21"/>
    </row>
    <row r="2023" spans="7:14">
      <c r="G2023" s="23"/>
      <c r="H2023" s="23"/>
      <c r="I2023" s="24"/>
      <c r="J2023" s="24"/>
      <c r="K2023" s="24"/>
      <c r="L2023" s="27"/>
      <c r="M2023" s="18"/>
      <c r="N2023" s="21"/>
    </row>
    <row r="2024" spans="7:14">
      <c r="G2024" s="23"/>
      <c r="H2024" s="23"/>
      <c r="I2024" s="24"/>
      <c r="J2024" s="24"/>
      <c r="K2024" s="24"/>
      <c r="L2024" s="27"/>
      <c r="M2024" s="18"/>
      <c r="N2024" s="21"/>
    </row>
    <row r="2025" spans="7:14">
      <c r="G2025" s="23"/>
      <c r="H2025" s="23"/>
      <c r="I2025" s="24"/>
      <c r="J2025" s="24"/>
      <c r="K2025" s="24"/>
      <c r="L2025" s="27"/>
      <c r="M2025" s="18"/>
      <c r="N2025" s="21"/>
    </row>
    <row r="2026" spans="7:14">
      <c r="G2026" s="23"/>
      <c r="H2026" s="23"/>
      <c r="I2026" s="24"/>
      <c r="J2026" s="24"/>
      <c r="K2026" s="24"/>
      <c r="L2026" s="27"/>
      <c r="M2026" s="18"/>
      <c r="N2026" s="21"/>
    </row>
    <row r="2027" spans="7:14">
      <c r="G2027" s="23"/>
      <c r="H2027" s="23"/>
      <c r="I2027" s="24"/>
      <c r="J2027" s="24"/>
      <c r="K2027" s="24"/>
      <c r="L2027" s="27"/>
      <c r="M2027" s="18"/>
      <c r="N2027" s="21"/>
    </row>
    <row r="2028" spans="7:14">
      <c r="G2028" s="23"/>
      <c r="H2028" s="23"/>
      <c r="I2028" s="24"/>
      <c r="J2028" s="24"/>
      <c r="K2028" s="24"/>
      <c r="L2028" s="27"/>
      <c r="M2028" s="18"/>
      <c r="N2028" s="21"/>
    </row>
    <row r="2029" spans="7:14">
      <c r="G2029" s="23"/>
      <c r="H2029" s="23"/>
      <c r="I2029" s="24"/>
      <c r="J2029" s="24"/>
      <c r="K2029" s="24"/>
      <c r="L2029" s="27"/>
      <c r="M2029" s="18"/>
      <c r="N2029" s="21"/>
    </row>
    <row r="2030" spans="7:14">
      <c r="G2030" s="23"/>
      <c r="H2030" s="23"/>
      <c r="I2030" s="24"/>
      <c r="J2030" s="24"/>
      <c r="K2030" s="24"/>
      <c r="L2030" s="27"/>
      <c r="M2030" s="18"/>
      <c r="N2030" s="21"/>
    </row>
    <row r="2031" spans="7:14">
      <c r="G2031" s="23"/>
      <c r="H2031" s="23"/>
      <c r="I2031" s="24"/>
      <c r="J2031" s="24"/>
      <c r="K2031" s="24"/>
      <c r="L2031" s="27"/>
      <c r="M2031" s="18"/>
      <c r="N2031" s="21"/>
    </row>
    <row r="2032" spans="7:14">
      <c r="G2032" s="23"/>
      <c r="H2032" s="23"/>
      <c r="I2032" s="24"/>
      <c r="J2032" s="24"/>
      <c r="K2032" s="24"/>
      <c r="L2032" s="27"/>
      <c r="M2032" s="18"/>
      <c r="N2032" s="21"/>
    </row>
    <row r="2033" spans="7:14">
      <c r="G2033" s="23"/>
      <c r="H2033" s="23"/>
      <c r="I2033" s="24"/>
      <c r="J2033" s="24"/>
      <c r="K2033" s="24"/>
      <c r="L2033" s="27"/>
      <c r="M2033" s="18"/>
      <c r="N2033" s="21"/>
    </row>
    <row r="2034" spans="7:14">
      <c r="G2034" s="23"/>
      <c r="H2034" s="23"/>
      <c r="I2034" s="24"/>
      <c r="J2034" s="24"/>
      <c r="K2034" s="24"/>
      <c r="L2034" s="27"/>
      <c r="M2034" s="18"/>
      <c r="N2034" s="21"/>
    </row>
    <row r="2035" spans="7:14">
      <c r="G2035" s="23"/>
      <c r="H2035" s="23"/>
      <c r="I2035" s="24"/>
      <c r="J2035" s="24"/>
      <c r="K2035" s="24"/>
      <c r="L2035" s="27"/>
      <c r="M2035" s="18"/>
      <c r="N2035" s="21"/>
    </row>
    <row r="2036" spans="7:14">
      <c r="G2036" s="23"/>
      <c r="H2036" s="23"/>
      <c r="I2036" s="24"/>
      <c r="J2036" s="24"/>
      <c r="K2036" s="24"/>
      <c r="L2036" s="27"/>
      <c r="M2036" s="18"/>
      <c r="N2036" s="21"/>
    </row>
    <row r="2037" spans="7:14">
      <c r="G2037" s="23"/>
      <c r="H2037" s="23"/>
      <c r="I2037" s="24"/>
      <c r="J2037" s="24"/>
      <c r="K2037" s="24"/>
      <c r="L2037" s="27"/>
      <c r="M2037" s="18"/>
      <c r="N2037" s="21"/>
    </row>
    <row r="2038" spans="7:14">
      <c r="G2038" s="23"/>
      <c r="H2038" s="23"/>
      <c r="I2038" s="24"/>
      <c r="J2038" s="24"/>
      <c r="K2038" s="24"/>
      <c r="L2038" s="27"/>
      <c r="M2038" s="18"/>
      <c r="N2038" s="21"/>
    </row>
    <row r="2039" spans="7:14">
      <c r="G2039" s="23"/>
      <c r="H2039" s="23"/>
      <c r="I2039" s="24"/>
      <c r="J2039" s="24"/>
      <c r="K2039" s="24"/>
      <c r="L2039" s="27"/>
      <c r="M2039" s="18"/>
      <c r="N2039" s="21"/>
    </row>
    <row r="2040" spans="7:14">
      <c r="G2040" s="23"/>
      <c r="H2040" s="23"/>
      <c r="I2040" s="24"/>
      <c r="J2040" s="24"/>
      <c r="K2040" s="24"/>
      <c r="L2040" s="27"/>
      <c r="M2040" s="18"/>
      <c r="N2040" s="21"/>
    </row>
    <row r="2041" spans="7:14">
      <c r="G2041" s="23"/>
      <c r="H2041" s="23"/>
      <c r="I2041" s="24"/>
      <c r="J2041" s="24"/>
      <c r="K2041" s="24"/>
      <c r="L2041" s="27"/>
      <c r="M2041" s="18"/>
      <c r="N2041" s="21"/>
    </row>
    <row r="2042" spans="7:14">
      <c r="G2042" s="23"/>
      <c r="H2042" s="23"/>
      <c r="I2042" s="24"/>
      <c r="J2042" s="24"/>
      <c r="K2042" s="24"/>
      <c r="L2042" s="27"/>
      <c r="M2042" s="18"/>
      <c r="N2042" s="21"/>
    </row>
    <row r="2043" spans="7:14">
      <c r="G2043" s="23"/>
      <c r="H2043" s="23"/>
      <c r="I2043" s="24"/>
      <c r="J2043" s="24"/>
      <c r="K2043" s="24"/>
      <c r="L2043" s="27"/>
      <c r="M2043" s="18"/>
      <c r="N2043" s="21"/>
    </row>
    <row r="2044" spans="7:14">
      <c r="G2044" s="23"/>
      <c r="H2044" s="23"/>
      <c r="I2044" s="24"/>
      <c r="J2044" s="24"/>
      <c r="K2044" s="24"/>
      <c r="L2044" s="27"/>
      <c r="M2044" s="18"/>
      <c r="N2044" s="21"/>
    </row>
    <row r="2045" spans="7:14">
      <c r="G2045" s="23"/>
      <c r="H2045" s="23"/>
      <c r="I2045" s="24"/>
      <c r="J2045" s="24"/>
      <c r="K2045" s="24"/>
      <c r="L2045" s="27"/>
      <c r="M2045" s="18"/>
      <c r="N2045" s="21"/>
    </row>
    <row r="2046" spans="7:14">
      <c r="G2046" s="23"/>
      <c r="H2046" s="23"/>
      <c r="I2046" s="24"/>
      <c r="J2046" s="24"/>
      <c r="K2046" s="24"/>
      <c r="L2046" s="27"/>
      <c r="M2046" s="18"/>
      <c r="N2046" s="21"/>
    </row>
    <row r="2047" spans="7:14">
      <c r="G2047" s="23"/>
      <c r="H2047" s="23"/>
      <c r="I2047" s="24"/>
      <c r="J2047" s="24"/>
      <c r="K2047" s="24"/>
      <c r="L2047" s="27"/>
      <c r="M2047" s="18"/>
      <c r="N2047" s="21"/>
    </row>
    <row r="2048" spans="7:14">
      <c r="G2048" s="23"/>
      <c r="H2048" s="23"/>
      <c r="I2048" s="24"/>
      <c r="J2048" s="24"/>
      <c r="K2048" s="24"/>
      <c r="L2048" s="27"/>
      <c r="M2048" s="18"/>
      <c r="N2048" s="21"/>
    </row>
    <row r="2049" spans="7:14">
      <c r="G2049" s="23"/>
      <c r="H2049" s="23"/>
      <c r="I2049" s="24"/>
      <c r="J2049" s="24"/>
      <c r="K2049" s="24"/>
      <c r="L2049" s="27"/>
      <c r="M2049" s="18"/>
      <c r="N2049" s="21"/>
    </row>
    <row r="2050" spans="7:14">
      <c r="G2050" s="23"/>
      <c r="H2050" s="23"/>
      <c r="I2050" s="24"/>
      <c r="J2050" s="24"/>
      <c r="K2050" s="24"/>
      <c r="L2050" s="27"/>
      <c r="M2050" s="18"/>
      <c r="N2050" s="21"/>
    </row>
    <row r="2051" spans="7:14">
      <c r="G2051" s="23"/>
      <c r="H2051" s="23"/>
      <c r="I2051" s="24"/>
      <c r="J2051" s="24"/>
      <c r="K2051" s="24"/>
      <c r="L2051" s="27"/>
      <c r="M2051" s="18"/>
      <c r="N2051" s="21"/>
    </row>
    <row r="2052" spans="7:14">
      <c r="G2052" s="23"/>
      <c r="H2052" s="23"/>
      <c r="I2052" s="24"/>
      <c r="J2052" s="24"/>
      <c r="K2052" s="24"/>
      <c r="L2052" s="27"/>
      <c r="M2052" s="18"/>
      <c r="N2052" s="21"/>
    </row>
    <row r="2053" spans="7:14">
      <c r="G2053" s="23"/>
      <c r="H2053" s="23"/>
      <c r="I2053" s="24"/>
      <c r="J2053" s="24"/>
      <c r="K2053" s="24"/>
      <c r="L2053" s="27"/>
      <c r="M2053" s="18"/>
      <c r="N2053" s="21"/>
    </row>
    <row r="2054" spans="7:14">
      <c r="G2054" s="23"/>
      <c r="H2054" s="23"/>
      <c r="I2054" s="24"/>
      <c r="J2054" s="24"/>
      <c r="K2054" s="24"/>
      <c r="L2054" s="27"/>
      <c r="M2054" s="18"/>
      <c r="N2054" s="21"/>
    </row>
    <row r="2055" spans="7:14">
      <c r="G2055" s="23"/>
      <c r="H2055" s="23"/>
      <c r="I2055" s="24"/>
      <c r="J2055" s="24"/>
      <c r="K2055" s="24"/>
      <c r="L2055" s="27"/>
      <c r="M2055" s="18"/>
      <c r="N2055" s="21"/>
    </row>
    <row r="2056" spans="7:14">
      <c r="G2056" s="23"/>
      <c r="H2056" s="23"/>
      <c r="I2056" s="24"/>
      <c r="J2056" s="24"/>
      <c r="K2056" s="24"/>
      <c r="L2056" s="27"/>
      <c r="M2056" s="18"/>
      <c r="N2056" s="21"/>
    </row>
    <row r="2057" spans="7:14">
      <c r="G2057" s="23"/>
      <c r="H2057" s="23"/>
      <c r="I2057" s="24"/>
      <c r="J2057" s="24"/>
      <c r="K2057" s="24"/>
      <c r="L2057" s="27"/>
      <c r="M2057" s="18"/>
      <c r="N2057" s="21"/>
    </row>
    <row r="2058" spans="7:14">
      <c r="G2058" s="23"/>
      <c r="H2058" s="23"/>
      <c r="I2058" s="24"/>
      <c r="J2058" s="24"/>
      <c r="K2058" s="24"/>
      <c r="L2058" s="27"/>
      <c r="M2058" s="18"/>
      <c r="N2058" s="21"/>
    </row>
    <row r="2059" spans="7:14">
      <c r="G2059" s="23"/>
      <c r="H2059" s="23"/>
      <c r="I2059" s="24"/>
      <c r="J2059" s="24"/>
      <c r="K2059" s="24"/>
      <c r="L2059" s="27"/>
      <c r="M2059" s="18"/>
      <c r="N2059" s="21"/>
    </row>
    <row r="2060" spans="7:14">
      <c r="G2060" s="23"/>
      <c r="H2060" s="23"/>
      <c r="I2060" s="24"/>
      <c r="J2060" s="24"/>
      <c r="K2060" s="24"/>
      <c r="L2060" s="27"/>
      <c r="M2060" s="18"/>
      <c r="N2060" s="21"/>
    </row>
    <row r="2061" spans="7:14">
      <c r="G2061" s="23"/>
      <c r="H2061" s="23"/>
      <c r="I2061" s="24"/>
      <c r="J2061" s="24"/>
      <c r="K2061" s="24"/>
      <c r="L2061" s="27"/>
      <c r="M2061" s="18"/>
      <c r="N2061" s="21"/>
    </row>
    <row r="2062" spans="7:14">
      <c r="G2062" s="23"/>
      <c r="H2062" s="23"/>
      <c r="I2062" s="24"/>
      <c r="J2062" s="24"/>
      <c r="K2062" s="24"/>
      <c r="L2062" s="27"/>
      <c r="M2062" s="18"/>
      <c r="N2062" s="21"/>
    </row>
    <row r="2063" spans="7:14">
      <c r="G2063" s="23"/>
      <c r="H2063" s="23"/>
      <c r="I2063" s="24"/>
      <c r="J2063" s="24"/>
      <c r="K2063" s="24"/>
      <c r="L2063" s="27"/>
      <c r="M2063" s="18"/>
      <c r="N2063" s="21"/>
    </row>
    <row r="2064" spans="7:14">
      <c r="G2064" s="23"/>
      <c r="H2064" s="23"/>
      <c r="I2064" s="24"/>
      <c r="J2064" s="24"/>
      <c r="K2064" s="24"/>
      <c r="L2064" s="27"/>
      <c r="M2064" s="18"/>
      <c r="N2064" s="21"/>
    </row>
    <row r="2065" spans="7:14">
      <c r="G2065" s="23"/>
      <c r="H2065" s="23"/>
      <c r="I2065" s="24"/>
      <c r="J2065" s="24"/>
      <c r="K2065" s="24"/>
      <c r="L2065" s="27"/>
      <c r="M2065" s="18"/>
      <c r="N2065" s="21"/>
    </row>
    <row r="2066" spans="7:14">
      <c r="G2066" s="23"/>
      <c r="H2066" s="23"/>
      <c r="I2066" s="24"/>
      <c r="J2066" s="24"/>
      <c r="K2066" s="24"/>
      <c r="L2066" s="27"/>
      <c r="M2066" s="18"/>
      <c r="N2066" s="21"/>
    </row>
    <row r="2067" spans="7:14">
      <c r="G2067" s="23"/>
      <c r="H2067" s="23"/>
      <c r="I2067" s="24"/>
      <c r="J2067" s="24"/>
      <c r="K2067" s="24"/>
      <c r="L2067" s="27"/>
      <c r="M2067" s="18"/>
      <c r="N2067" s="21"/>
    </row>
    <row r="2068" spans="7:14">
      <c r="G2068" s="23"/>
      <c r="H2068" s="23"/>
      <c r="I2068" s="24"/>
      <c r="J2068" s="24"/>
      <c r="K2068" s="24"/>
      <c r="L2068" s="27"/>
      <c r="M2068" s="18"/>
      <c r="N2068" s="21"/>
    </row>
    <row r="2069" spans="7:14">
      <c r="G2069" s="23"/>
      <c r="H2069" s="23"/>
      <c r="I2069" s="24"/>
      <c r="J2069" s="24"/>
      <c r="K2069" s="24"/>
      <c r="L2069" s="27"/>
      <c r="M2069" s="18"/>
      <c r="N2069" s="21"/>
    </row>
    <row r="2070" spans="7:14">
      <c r="G2070" s="23"/>
      <c r="H2070" s="23"/>
      <c r="I2070" s="24"/>
      <c r="J2070" s="24"/>
      <c r="K2070" s="24"/>
      <c r="L2070" s="27"/>
      <c r="M2070" s="18"/>
      <c r="N2070" s="21"/>
    </row>
    <row r="2071" spans="7:14">
      <c r="G2071" s="23"/>
      <c r="H2071" s="23"/>
      <c r="I2071" s="24"/>
      <c r="J2071" s="24"/>
      <c r="K2071" s="24"/>
      <c r="L2071" s="27"/>
      <c r="M2071" s="18"/>
      <c r="N2071" s="21"/>
    </row>
    <row r="2072" spans="7:14">
      <c r="G2072" s="23"/>
      <c r="H2072" s="23"/>
      <c r="I2072" s="24"/>
      <c r="J2072" s="24"/>
      <c r="K2072" s="24"/>
      <c r="L2072" s="27"/>
      <c r="M2072" s="18"/>
      <c r="N2072" s="21"/>
    </row>
    <row r="2073" spans="7:14">
      <c r="G2073" s="23"/>
      <c r="H2073" s="23"/>
      <c r="I2073" s="24"/>
      <c r="J2073" s="24"/>
      <c r="K2073" s="24"/>
      <c r="L2073" s="27"/>
      <c r="M2073" s="18"/>
      <c r="N2073" s="21"/>
    </row>
    <row r="2074" spans="7:14">
      <c r="G2074" s="23"/>
      <c r="H2074" s="23"/>
      <c r="I2074" s="24"/>
      <c r="J2074" s="24"/>
      <c r="K2074" s="24"/>
      <c r="L2074" s="27"/>
      <c r="M2074" s="18"/>
      <c r="N2074" s="21"/>
    </row>
    <row r="2075" spans="7:14">
      <c r="G2075" s="23"/>
      <c r="H2075" s="23"/>
      <c r="I2075" s="24"/>
      <c r="J2075" s="24"/>
      <c r="K2075" s="24"/>
      <c r="L2075" s="27"/>
      <c r="M2075" s="18"/>
      <c r="N2075" s="21"/>
    </row>
    <row r="2076" spans="7:14">
      <c r="G2076" s="23"/>
      <c r="H2076" s="23"/>
      <c r="I2076" s="24"/>
      <c r="J2076" s="24"/>
      <c r="K2076" s="24"/>
      <c r="L2076" s="27"/>
      <c r="M2076" s="18"/>
      <c r="N2076" s="21"/>
    </row>
    <row r="2077" spans="7:14">
      <c r="G2077" s="23"/>
      <c r="H2077" s="23"/>
      <c r="I2077" s="24"/>
      <c r="J2077" s="24"/>
      <c r="K2077" s="24"/>
      <c r="L2077" s="27"/>
      <c r="M2077" s="18"/>
      <c r="N2077" s="21"/>
    </row>
    <row r="2078" spans="7:14">
      <c r="G2078" s="23"/>
      <c r="H2078" s="23"/>
      <c r="I2078" s="24"/>
      <c r="J2078" s="24"/>
      <c r="K2078" s="24"/>
      <c r="L2078" s="27"/>
      <c r="M2078" s="18"/>
      <c r="N2078" s="21"/>
    </row>
    <row r="2079" spans="7:14">
      <c r="G2079" s="23"/>
      <c r="H2079" s="23"/>
      <c r="I2079" s="24"/>
      <c r="J2079" s="24"/>
      <c r="K2079" s="24"/>
      <c r="L2079" s="27"/>
      <c r="M2079" s="18"/>
      <c r="N2079" s="21"/>
    </row>
    <row r="2080" spans="7:14">
      <c r="G2080" s="23"/>
      <c r="H2080" s="23"/>
      <c r="I2080" s="24"/>
      <c r="J2080" s="24"/>
      <c r="K2080" s="24"/>
      <c r="L2080" s="27"/>
      <c r="M2080" s="18"/>
      <c r="N2080" s="21"/>
    </row>
    <row r="2081" spans="7:14">
      <c r="G2081" s="23"/>
      <c r="H2081" s="23"/>
      <c r="I2081" s="24"/>
      <c r="J2081" s="24"/>
      <c r="K2081" s="24"/>
      <c r="L2081" s="27"/>
      <c r="M2081" s="18"/>
      <c r="N2081" s="21"/>
    </row>
    <row r="2082" spans="7:14">
      <c r="G2082" s="23"/>
      <c r="H2082" s="23"/>
      <c r="I2082" s="24"/>
      <c r="J2082" s="24"/>
      <c r="K2082" s="24"/>
      <c r="L2082" s="27"/>
      <c r="M2082" s="18"/>
      <c r="N2082" s="21"/>
    </row>
    <row r="2083" spans="7:14">
      <c r="G2083" s="23"/>
      <c r="H2083" s="23"/>
      <c r="I2083" s="24"/>
      <c r="J2083" s="24"/>
      <c r="K2083" s="24"/>
      <c r="L2083" s="27"/>
      <c r="M2083" s="18"/>
      <c r="N2083" s="21"/>
    </row>
    <row r="2084" spans="7:14">
      <c r="G2084" s="23"/>
      <c r="H2084" s="23"/>
      <c r="I2084" s="24"/>
      <c r="J2084" s="24"/>
      <c r="K2084" s="24"/>
      <c r="L2084" s="27"/>
      <c r="M2084" s="18"/>
      <c r="N2084" s="21"/>
    </row>
    <row r="2085" spans="7:14">
      <c r="G2085" s="23"/>
      <c r="H2085" s="23"/>
      <c r="I2085" s="24"/>
      <c r="J2085" s="24"/>
      <c r="K2085" s="24"/>
      <c r="L2085" s="27"/>
      <c r="M2085" s="18"/>
      <c r="N2085" s="21"/>
    </row>
    <row r="2086" spans="7:14">
      <c r="G2086" s="23"/>
      <c r="H2086" s="23"/>
      <c r="I2086" s="24"/>
      <c r="J2086" s="24"/>
      <c r="K2086" s="24"/>
      <c r="L2086" s="27"/>
      <c r="M2086" s="18"/>
      <c r="N2086" s="21"/>
    </row>
    <row r="2087" spans="7:14">
      <c r="G2087" s="23"/>
      <c r="H2087" s="23"/>
      <c r="I2087" s="24"/>
      <c r="J2087" s="24"/>
      <c r="K2087" s="24"/>
      <c r="L2087" s="27"/>
      <c r="M2087" s="18"/>
      <c r="N2087" s="21"/>
    </row>
    <row r="2088" spans="7:14">
      <c r="G2088" s="23"/>
      <c r="H2088" s="23"/>
      <c r="I2088" s="24"/>
      <c r="J2088" s="24"/>
      <c r="K2088" s="24"/>
      <c r="L2088" s="27"/>
      <c r="M2088" s="18"/>
    </row>
    <row r="2089" spans="7:14">
      <c r="G2089" s="23"/>
      <c r="H2089" s="23"/>
      <c r="I2089" s="24"/>
      <c r="J2089" s="24"/>
      <c r="K2089" s="24"/>
      <c r="L2089" s="27"/>
      <c r="M2089" s="18"/>
    </row>
    <row r="2090" spans="7:14">
      <c r="G2090" s="23"/>
      <c r="H2090" s="23"/>
      <c r="I2090" s="24"/>
      <c r="J2090" s="24"/>
      <c r="K2090" s="24"/>
      <c r="L2090" s="27"/>
      <c r="M2090" s="18"/>
    </row>
    <row r="2091" spans="7:14">
      <c r="G2091" s="23"/>
      <c r="H2091" s="23"/>
      <c r="I2091" s="24"/>
      <c r="J2091" s="24"/>
      <c r="K2091" s="24"/>
      <c r="L2091" s="27"/>
      <c r="M2091" s="18"/>
    </row>
    <row r="2092" spans="7:14">
      <c r="G2092" s="23"/>
      <c r="H2092" s="23"/>
      <c r="I2092" s="24"/>
      <c r="J2092" s="24"/>
      <c r="K2092" s="24"/>
      <c r="L2092" s="27"/>
      <c r="M2092" s="18"/>
    </row>
    <row r="2093" spans="7:14">
      <c r="G2093" s="23"/>
      <c r="H2093" s="23"/>
      <c r="I2093" s="24"/>
      <c r="J2093" s="24"/>
      <c r="K2093" s="24"/>
      <c r="L2093" s="27"/>
      <c r="M2093" s="18"/>
    </row>
    <row r="2094" spans="7:14">
      <c r="G2094" s="23"/>
      <c r="H2094" s="23"/>
      <c r="I2094" s="24"/>
      <c r="J2094" s="24"/>
      <c r="K2094" s="24"/>
      <c r="L2094" s="27"/>
      <c r="M2094" s="18"/>
    </row>
    <row r="2095" spans="7:14">
      <c r="G2095" s="23"/>
      <c r="H2095" s="23"/>
      <c r="I2095" s="24"/>
      <c r="J2095" s="24"/>
      <c r="K2095" s="24"/>
      <c r="L2095" s="27"/>
      <c r="M2095" s="18"/>
    </row>
    <row r="2096" spans="7:14">
      <c r="G2096" s="23"/>
      <c r="H2096" s="23"/>
      <c r="I2096" s="24"/>
      <c r="J2096" s="24"/>
      <c r="K2096" s="24"/>
      <c r="L2096" s="27"/>
      <c r="M2096" s="18"/>
    </row>
    <row r="2097" spans="7:13">
      <c r="G2097" s="23"/>
      <c r="H2097" s="23"/>
      <c r="I2097" s="24"/>
      <c r="J2097" s="24"/>
      <c r="K2097" s="24"/>
      <c r="L2097" s="27"/>
      <c r="M2097" s="18"/>
    </row>
    <row r="2098" spans="7:13">
      <c r="G2098" s="23"/>
      <c r="H2098" s="23"/>
      <c r="I2098" s="24"/>
      <c r="J2098" s="24"/>
      <c r="K2098" s="24"/>
      <c r="L2098" s="27"/>
      <c r="M2098" s="18"/>
    </row>
    <row r="2099" spans="7:13">
      <c r="G2099" s="23"/>
      <c r="H2099" s="23"/>
      <c r="I2099" s="24"/>
      <c r="J2099" s="24"/>
      <c r="K2099" s="24"/>
      <c r="L2099" s="27"/>
      <c r="M2099" s="18"/>
    </row>
    <row r="2100" spans="7:13">
      <c r="G2100" s="23"/>
      <c r="H2100" s="23"/>
      <c r="I2100" s="24"/>
      <c r="J2100" s="24"/>
      <c r="K2100" s="24"/>
      <c r="L2100" s="27"/>
      <c r="M2100" s="18"/>
    </row>
    <row r="2101" spans="7:13">
      <c r="G2101" s="23"/>
      <c r="H2101" s="23"/>
      <c r="I2101" s="24"/>
      <c r="J2101" s="24"/>
      <c r="K2101" s="24"/>
      <c r="L2101" s="27"/>
      <c r="M2101" s="18"/>
    </row>
    <row r="2102" spans="7:13">
      <c r="G2102" s="23"/>
      <c r="H2102" s="23"/>
      <c r="I2102" s="24"/>
      <c r="J2102" s="24"/>
      <c r="K2102" s="24"/>
      <c r="L2102" s="27"/>
      <c r="M2102" s="18"/>
    </row>
    <row r="2103" spans="7:13">
      <c r="G2103" s="23"/>
      <c r="H2103" s="23"/>
      <c r="I2103" s="24"/>
      <c r="J2103" s="24"/>
      <c r="K2103" s="24"/>
      <c r="L2103" s="27"/>
      <c r="M2103" s="18"/>
    </row>
    <row r="2104" spans="7:13">
      <c r="G2104" s="23"/>
      <c r="H2104" s="23"/>
      <c r="I2104" s="24"/>
      <c r="J2104" s="24"/>
      <c r="K2104" s="24"/>
      <c r="L2104" s="27"/>
      <c r="M2104" s="18"/>
    </row>
    <row r="2105" spans="7:13">
      <c r="G2105" s="23"/>
      <c r="H2105" s="23"/>
      <c r="I2105" s="24"/>
      <c r="J2105" s="24"/>
      <c r="K2105" s="24"/>
      <c r="L2105" s="27"/>
      <c r="M2105" s="18"/>
    </row>
    <row r="2106" spans="7:13">
      <c r="G2106" s="23"/>
      <c r="H2106" s="23"/>
      <c r="I2106" s="24"/>
      <c r="J2106" s="24"/>
      <c r="K2106" s="24"/>
      <c r="L2106" s="27"/>
      <c r="M2106" s="18"/>
    </row>
    <row r="2107" spans="7:13">
      <c r="G2107" s="23"/>
      <c r="H2107" s="23"/>
      <c r="I2107" s="24"/>
      <c r="J2107" s="24"/>
      <c r="K2107" s="24"/>
      <c r="L2107" s="27"/>
      <c r="M2107" s="18"/>
    </row>
    <row r="2108" spans="7:13">
      <c r="G2108" s="23"/>
      <c r="H2108" s="23"/>
      <c r="I2108" s="24"/>
      <c r="J2108" s="24"/>
      <c r="K2108" s="24"/>
      <c r="L2108" s="27"/>
      <c r="M2108" s="18"/>
    </row>
    <row r="2109" spans="7:13">
      <c r="G2109" s="23"/>
      <c r="H2109" s="23"/>
      <c r="I2109" s="24"/>
      <c r="J2109" s="24"/>
      <c r="K2109" s="24"/>
      <c r="L2109" s="27"/>
      <c r="M2109" s="18"/>
    </row>
    <row r="2110" spans="7:13">
      <c r="G2110" s="23"/>
      <c r="H2110" s="23"/>
      <c r="I2110" s="24"/>
      <c r="J2110" s="24"/>
      <c r="K2110" s="24"/>
      <c r="L2110" s="27"/>
      <c r="M2110" s="18"/>
    </row>
    <row r="2111" spans="7:13">
      <c r="G2111" s="23"/>
      <c r="H2111" s="23"/>
      <c r="I2111" s="24"/>
      <c r="J2111" s="24"/>
      <c r="K2111" s="24"/>
      <c r="L2111" s="27"/>
      <c r="M2111" s="18"/>
    </row>
    <row r="2112" spans="7:13">
      <c r="G2112" s="23"/>
      <c r="H2112" s="23"/>
      <c r="I2112" s="24"/>
      <c r="J2112" s="24"/>
      <c r="K2112" s="24"/>
      <c r="L2112" s="27"/>
      <c r="M2112" s="18"/>
    </row>
    <row r="2113" spans="7:13">
      <c r="G2113" s="23"/>
      <c r="H2113" s="23"/>
      <c r="I2113" s="24"/>
      <c r="J2113" s="24"/>
      <c r="K2113" s="24"/>
      <c r="L2113" s="27"/>
      <c r="M2113" s="18"/>
    </row>
    <row r="2114" spans="7:13">
      <c r="G2114" s="23"/>
      <c r="H2114" s="23"/>
      <c r="I2114" s="24"/>
      <c r="J2114" s="24"/>
      <c r="K2114" s="24"/>
      <c r="L2114" s="27"/>
      <c r="M2114" s="18"/>
    </row>
    <row r="2115" spans="7:13">
      <c r="G2115" s="23"/>
      <c r="H2115" s="23"/>
      <c r="I2115" s="24"/>
      <c r="J2115" s="24"/>
      <c r="K2115" s="24"/>
      <c r="L2115" s="27"/>
      <c r="M2115" s="18"/>
    </row>
    <row r="2116" spans="7:13">
      <c r="G2116" s="23"/>
      <c r="H2116" s="23"/>
      <c r="I2116" s="24"/>
      <c r="J2116" s="24"/>
      <c r="K2116" s="24"/>
      <c r="L2116" s="27"/>
      <c r="M2116" s="18"/>
    </row>
    <row r="2117" spans="7:13">
      <c r="G2117" s="23"/>
      <c r="H2117" s="23"/>
      <c r="I2117" s="24"/>
      <c r="J2117" s="24"/>
      <c r="K2117" s="24"/>
      <c r="L2117" s="27"/>
      <c r="M2117" s="18"/>
    </row>
    <row r="2118" spans="7:13">
      <c r="G2118" s="23"/>
      <c r="H2118" s="23"/>
      <c r="I2118" s="24"/>
      <c r="J2118" s="24"/>
      <c r="K2118" s="24"/>
      <c r="L2118" s="27"/>
      <c r="M2118" s="18"/>
    </row>
    <row r="2119" spans="7:13">
      <c r="G2119" s="23"/>
      <c r="H2119" s="23"/>
      <c r="I2119" s="24"/>
      <c r="J2119" s="24"/>
      <c r="K2119" s="24"/>
      <c r="L2119" s="27"/>
      <c r="M2119" s="18"/>
    </row>
    <row r="2120" spans="7:13">
      <c r="G2120" s="23"/>
      <c r="H2120" s="23"/>
      <c r="I2120" s="24"/>
      <c r="J2120" s="24"/>
      <c r="K2120" s="24"/>
      <c r="L2120" s="27"/>
      <c r="M2120" s="18"/>
    </row>
    <row r="2121" spans="7:13">
      <c r="G2121" s="23"/>
      <c r="H2121" s="23"/>
      <c r="I2121" s="24"/>
      <c r="J2121" s="24"/>
      <c r="K2121" s="24"/>
      <c r="L2121" s="27"/>
      <c r="M2121" s="18"/>
    </row>
    <row r="2122" spans="7:13">
      <c r="G2122" s="23"/>
      <c r="H2122" s="23"/>
      <c r="I2122" s="24"/>
      <c r="J2122" s="24"/>
      <c r="K2122" s="24"/>
      <c r="L2122" s="27"/>
      <c r="M2122" s="18"/>
    </row>
    <row r="2123" spans="7:13">
      <c r="G2123" s="23"/>
      <c r="H2123" s="23"/>
      <c r="I2123" s="24"/>
      <c r="J2123" s="24"/>
      <c r="K2123" s="24"/>
      <c r="L2123" s="27"/>
      <c r="M2123" s="18"/>
    </row>
    <row r="2124" spans="7:13">
      <c r="G2124" s="23"/>
      <c r="H2124" s="23"/>
      <c r="I2124" s="24"/>
      <c r="J2124" s="24"/>
      <c r="K2124" s="24"/>
      <c r="L2124" s="27"/>
      <c r="M2124" s="18"/>
    </row>
    <row r="2125" spans="7:13">
      <c r="G2125" s="23"/>
      <c r="H2125" s="23"/>
      <c r="I2125" s="24"/>
      <c r="J2125" s="24"/>
      <c r="K2125" s="24"/>
      <c r="L2125" s="27"/>
      <c r="M2125" s="18"/>
    </row>
    <row r="2126" spans="7:13">
      <c r="G2126" s="23"/>
      <c r="H2126" s="23"/>
      <c r="I2126" s="24"/>
      <c r="J2126" s="24"/>
      <c r="K2126" s="24"/>
      <c r="L2126" s="27"/>
      <c r="M2126" s="18"/>
    </row>
    <row r="2127" spans="7:13">
      <c r="G2127" s="23"/>
      <c r="H2127" s="23"/>
      <c r="I2127" s="24"/>
      <c r="J2127" s="24"/>
      <c r="K2127" s="24"/>
      <c r="L2127" s="27"/>
      <c r="M2127" s="18"/>
    </row>
    <row r="2128" spans="7:13">
      <c r="G2128" s="23"/>
      <c r="H2128" s="23"/>
      <c r="I2128" s="24"/>
      <c r="J2128" s="24"/>
      <c r="K2128" s="24"/>
      <c r="L2128" s="27"/>
      <c r="M2128" s="18"/>
    </row>
    <row r="2129" spans="7:13">
      <c r="G2129" s="23"/>
      <c r="H2129" s="23"/>
      <c r="I2129" s="24"/>
      <c r="J2129" s="24"/>
      <c r="K2129" s="24"/>
      <c r="L2129" s="27"/>
      <c r="M2129" s="18"/>
    </row>
    <row r="2130" spans="7:13">
      <c r="G2130" s="23"/>
      <c r="H2130" s="23"/>
      <c r="I2130" s="24"/>
      <c r="J2130" s="24"/>
      <c r="K2130" s="24"/>
      <c r="L2130" s="27"/>
      <c r="M2130" s="18"/>
    </row>
    <row r="2131" spans="7:13">
      <c r="G2131" s="23"/>
      <c r="H2131" s="23"/>
      <c r="I2131" s="24"/>
      <c r="J2131" s="24"/>
      <c r="K2131" s="24"/>
      <c r="L2131" s="27"/>
      <c r="M2131" s="18"/>
    </row>
    <row r="2132" spans="7:13">
      <c r="G2132" s="23"/>
      <c r="H2132" s="23"/>
      <c r="I2132" s="24"/>
      <c r="J2132" s="24"/>
      <c r="K2132" s="24"/>
      <c r="L2132" s="27"/>
      <c r="M2132" s="18"/>
    </row>
    <row r="2133" spans="7:13">
      <c r="G2133" s="23"/>
      <c r="H2133" s="23"/>
      <c r="I2133" s="24"/>
      <c r="J2133" s="24"/>
      <c r="K2133" s="24"/>
      <c r="L2133" s="27"/>
      <c r="M2133" s="18"/>
    </row>
    <row r="2134" spans="7:13">
      <c r="G2134" s="23"/>
      <c r="H2134" s="23"/>
      <c r="I2134" s="24"/>
      <c r="J2134" s="24"/>
      <c r="K2134" s="24"/>
      <c r="L2134" s="27"/>
      <c r="M2134" s="18"/>
    </row>
    <row r="2135" spans="7:13">
      <c r="G2135" s="23"/>
      <c r="H2135" s="23"/>
      <c r="I2135" s="24"/>
      <c r="J2135" s="24"/>
      <c r="K2135" s="24"/>
      <c r="L2135" s="27"/>
      <c r="M2135" s="18"/>
    </row>
    <row r="2136" spans="7:13">
      <c r="G2136" s="23"/>
      <c r="H2136" s="23"/>
      <c r="I2136" s="24"/>
      <c r="J2136" s="24"/>
      <c r="K2136" s="24"/>
      <c r="L2136" s="27"/>
      <c r="M2136" s="18"/>
    </row>
    <row r="2137" spans="7:13">
      <c r="G2137" s="23"/>
      <c r="H2137" s="23"/>
      <c r="I2137" s="24"/>
      <c r="J2137" s="24"/>
      <c r="K2137" s="24"/>
      <c r="L2137" s="27"/>
      <c r="M2137" s="18"/>
    </row>
    <row r="2138" spans="7:13">
      <c r="G2138" s="23"/>
      <c r="H2138" s="23"/>
      <c r="I2138" s="24"/>
      <c r="J2138" s="24"/>
      <c r="K2138" s="24"/>
      <c r="L2138" s="27"/>
      <c r="M2138" s="18"/>
    </row>
    <row r="2139" spans="7:13">
      <c r="G2139" s="23"/>
      <c r="H2139" s="23"/>
      <c r="I2139" s="24"/>
      <c r="J2139" s="24"/>
      <c r="K2139" s="24"/>
      <c r="L2139" s="27"/>
      <c r="M2139" s="18"/>
    </row>
    <row r="2140" spans="7:13">
      <c r="G2140" s="23"/>
      <c r="H2140" s="23"/>
      <c r="I2140" s="24"/>
      <c r="J2140" s="24"/>
      <c r="K2140" s="24"/>
      <c r="L2140" s="27"/>
      <c r="M2140" s="18"/>
    </row>
    <row r="2141" spans="7:13">
      <c r="G2141" s="23"/>
      <c r="H2141" s="23"/>
      <c r="I2141" s="24"/>
      <c r="J2141" s="24"/>
      <c r="K2141" s="24"/>
      <c r="L2141" s="27"/>
      <c r="M2141" s="18"/>
    </row>
    <row r="2142" spans="7:13">
      <c r="G2142" s="23"/>
      <c r="H2142" s="23"/>
      <c r="I2142" s="24"/>
      <c r="J2142" s="24"/>
      <c r="K2142" s="24"/>
      <c r="L2142" s="27"/>
      <c r="M2142" s="18"/>
    </row>
    <row r="2143" spans="7:13">
      <c r="G2143" s="23"/>
      <c r="H2143" s="23"/>
      <c r="I2143" s="24"/>
      <c r="J2143" s="24"/>
      <c r="K2143" s="24"/>
      <c r="L2143" s="27"/>
      <c r="M2143" s="18"/>
    </row>
    <row r="2144" spans="7:13">
      <c r="G2144" s="23"/>
      <c r="H2144" s="23"/>
      <c r="I2144" s="24"/>
      <c r="J2144" s="24"/>
      <c r="K2144" s="24"/>
      <c r="L2144" s="27"/>
      <c r="M2144" s="18"/>
    </row>
    <row r="2145" spans="7:13">
      <c r="G2145" s="23"/>
      <c r="H2145" s="23"/>
      <c r="I2145" s="24"/>
      <c r="J2145" s="24"/>
      <c r="K2145" s="24"/>
      <c r="L2145" s="27"/>
      <c r="M2145" s="18"/>
    </row>
    <row r="2146" spans="7:13">
      <c r="G2146" s="23"/>
      <c r="H2146" s="23"/>
      <c r="I2146" s="24"/>
      <c r="J2146" s="24"/>
      <c r="K2146" s="24"/>
      <c r="L2146" s="27"/>
      <c r="M2146" s="18"/>
    </row>
    <row r="2147" spans="7:13">
      <c r="G2147" s="23"/>
      <c r="H2147" s="23"/>
      <c r="I2147" s="24"/>
      <c r="J2147" s="24"/>
      <c r="K2147" s="24"/>
      <c r="L2147" s="27"/>
      <c r="M2147" s="18"/>
    </row>
    <row r="2148" spans="7:13">
      <c r="G2148" s="23"/>
      <c r="H2148" s="23"/>
      <c r="I2148" s="24"/>
      <c r="J2148" s="24"/>
      <c r="K2148" s="24"/>
      <c r="L2148" s="27"/>
      <c r="M2148" s="18"/>
    </row>
    <row r="2149" spans="7:13">
      <c r="G2149" s="23"/>
      <c r="H2149" s="23"/>
      <c r="I2149" s="24"/>
      <c r="J2149" s="24"/>
      <c r="K2149" s="24"/>
      <c r="L2149" s="27"/>
      <c r="M2149" s="18"/>
    </row>
    <row r="2150" spans="7:13">
      <c r="G2150" s="23"/>
      <c r="H2150" s="23"/>
      <c r="I2150" s="24"/>
      <c r="J2150" s="24"/>
      <c r="K2150" s="24"/>
      <c r="L2150" s="27"/>
      <c r="M2150" s="18"/>
    </row>
    <row r="2151" spans="7:13">
      <c r="G2151" s="23"/>
      <c r="H2151" s="23"/>
      <c r="I2151" s="24"/>
      <c r="J2151" s="24"/>
      <c r="K2151" s="24"/>
      <c r="L2151" s="27"/>
      <c r="M2151" s="18"/>
    </row>
    <row r="2152" spans="7:13">
      <c r="G2152" s="23"/>
      <c r="H2152" s="23"/>
      <c r="I2152" s="24"/>
      <c r="J2152" s="24"/>
      <c r="K2152" s="24"/>
      <c r="L2152" s="27"/>
      <c r="M2152" s="18"/>
    </row>
    <row r="2153" spans="7:13">
      <c r="G2153" s="23"/>
      <c r="H2153" s="23"/>
      <c r="I2153" s="24"/>
      <c r="J2153" s="24"/>
      <c r="K2153" s="24"/>
      <c r="L2153" s="27"/>
      <c r="M2153" s="18"/>
    </row>
    <row r="2154" spans="7:13">
      <c r="G2154" s="23"/>
      <c r="H2154" s="23"/>
      <c r="I2154" s="24"/>
      <c r="J2154" s="24"/>
      <c r="K2154" s="24"/>
      <c r="L2154" s="27"/>
      <c r="M2154" s="18"/>
    </row>
    <row r="2155" spans="7:13">
      <c r="G2155" s="23"/>
      <c r="H2155" s="23"/>
      <c r="I2155" s="24"/>
      <c r="J2155" s="24"/>
      <c r="K2155" s="24"/>
      <c r="L2155" s="27"/>
      <c r="M2155" s="18"/>
    </row>
    <row r="2156" spans="7:13">
      <c r="G2156" s="23"/>
      <c r="H2156" s="23"/>
      <c r="I2156" s="24"/>
      <c r="J2156" s="24"/>
      <c r="K2156" s="24"/>
      <c r="L2156" s="27"/>
      <c r="M2156" s="18"/>
    </row>
    <row r="2157" spans="7:13">
      <c r="G2157" s="23"/>
      <c r="H2157" s="23"/>
      <c r="I2157" s="24"/>
      <c r="J2157" s="24"/>
      <c r="K2157" s="24"/>
      <c r="L2157" s="27"/>
      <c r="M2157" s="18"/>
    </row>
    <row r="2158" spans="7:13">
      <c r="G2158" s="23"/>
      <c r="H2158" s="23"/>
      <c r="I2158" s="24"/>
      <c r="J2158" s="24"/>
      <c r="K2158" s="24"/>
      <c r="L2158" s="27"/>
      <c r="M2158" s="18"/>
    </row>
    <row r="2159" spans="7:13">
      <c r="G2159" s="23"/>
      <c r="H2159" s="23"/>
      <c r="I2159" s="24"/>
      <c r="J2159" s="24"/>
      <c r="K2159" s="24"/>
      <c r="L2159" s="27"/>
      <c r="M2159" s="18"/>
    </row>
    <row r="2160" spans="7:13">
      <c r="G2160" s="23"/>
      <c r="H2160" s="23"/>
      <c r="I2160" s="24"/>
      <c r="J2160" s="24"/>
      <c r="K2160" s="24"/>
      <c r="L2160" s="27"/>
      <c r="M2160" s="18"/>
    </row>
    <row r="2161" spans="7:13">
      <c r="G2161" s="23"/>
      <c r="H2161" s="23"/>
      <c r="I2161" s="24"/>
      <c r="J2161" s="24"/>
      <c r="K2161" s="24"/>
      <c r="L2161" s="27"/>
      <c r="M2161" s="18"/>
    </row>
    <row r="2162" spans="7:13">
      <c r="G2162" s="23"/>
      <c r="H2162" s="23"/>
      <c r="I2162" s="24"/>
      <c r="J2162" s="24"/>
      <c r="K2162" s="24"/>
      <c r="L2162" s="27"/>
      <c r="M2162" s="18"/>
    </row>
    <row r="2163" spans="7:13">
      <c r="G2163" s="23"/>
      <c r="H2163" s="23"/>
      <c r="I2163" s="24"/>
      <c r="J2163" s="24"/>
      <c r="K2163" s="24"/>
      <c r="L2163" s="27"/>
      <c r="M2163" s="18"/>
    </row>
    <row r="2164" spans="7:13">
      <c r="G2164" s="23"/>
      <c r="H2164" s="23"/>
      <c r="I2164" s="24"/>
      <c r="J2164" s="24"/>
      <c r="K2164" s="24"/>
      <c r="L2164" s="27"/>
      <c r="M2164" s="18"/>
    </row>
    <row r="2165" spans="7:13">
      <c r="G2165" s="23"/>
      <c r="H2165" s="23"/>
      <c r="I2165" s="24"/>
      <c r="J2165" s="24"/>
      <c r="K2165" s="24"/>
      <c r="L2165" s="27"/>
      <c r="M2165" s="18"/>
    </row>
    <row r="2166" spans="7:13">
      <c r="G2166" s="23"/>
      <c r="H2166" s="23"/>
      <c r="I2166" s="24"/>
      <c r="J2166" s="24"/>
      <c r="K2166" s="24"/>
      <c r="L2166" s="27"/>
      <c r="M2166" s="18"/>
    </row>
    <row r="2167" spans="7:13">
      <c r="G2167" s="23"/>
      <c r="H2167" s="23"/>
      <c r="I2167" s="24"/>
      <c r="J2167" s="24"/>
      <c r="K2167" s="24"/>
      <c r="L2167" s="27"/>
      <c r="M2167" s="18"/>
    </row>
    <row r="2168" spans="7:13">
      <c r="G2168" s="23"/>
      <c r="H2168" s="23"/>
      <c r="I2168" s="24"/>
      <c r="J2168" s="24"/>
      <c r="K2168" s="24"/>
      <c r="L2168" s="27"/>
      <c r="M2168" s="18"/>
    </row>
    <row r="2169" spans="7:13">
      <c r="G2169" s="23"/>
      <c r="H2169" s="23"/>
      <c r="I2169" s="24"/>
      <c r="J2169" s="24"/>
      <c r="K2169" s="24"/>
      <c r="L2169" s="27"/>
      <c r="M2169" s="18"/>
    </row>
    <row r="2170" spans="7:13">
      <c r="G2170" s="23"/>
      <c r="H2170" s="23"/>
      <c r="I2170" s="24"/>
      <c r="J2170" s="24"/>
      <c r="K2170" s="24"/>
      <c r="L2170" s="27"/>
      <c r="M2170" s="18"/>
    </row>
    <row r="2171" spans="7:13">
      <c r="G2171" s="23"/>
      <c r="H2171" s="23"/>
      <c r="I2171" s="24"/>
      <c r="J2171" s="24"/>
      <c r="K2171" s="24"/>
      <c r="L2171" s="27"/>
      <c r="M2171" s="18"/>
    </row>
    <row r="2172" spans="7:13">
      <c r="G2172" s="23"/>
      <c r="H2172" s="23"/>
      <c r="I2172" s="24"/>
      <c r="J2172" s="24"/>
      <c r="K2172" s="24"/>
      <c r="L2172" s="27"/>
      <c r="M2172" s="18"/>
    </row>
    <row r="2173" spans="7:13">
      <c r="G2173" s="23"/>
      <c r="H2173" s="23"/>
      <c r="I2173" s="24"/>
      <c r="J2173" s="24"/>
      <c r="K2173" s="24"/>
      <c r="L2173" s="27"/>
      <c r="M2173" s="18"/>
    </row>
    <row r="2174" spans="7:13">
      <c r="G2174" s="23"/>
      <c r="H2174" s="23"/>
      <c r="I2174" s="24"/>
      <c r="J2174" s="24"/>
      <c r="K2174" s="24"/>
      <c r="L2174" s="27"/>
      <c r="M2174" s="18"/>
    </row>
    <row r="2175" spans="7:13">
      <c r="G2175" s="23"/>
      <c r="H2175" s="23"/>
      <c r="I2175" s="24"/>
      <c r="J2175" s="24"/>
      <c r="K2175" s="24"/>
      <c r="L2175" s="27"/>
      <c r="M2175" s="18"/>
    </row>
  </sheetData>
  <sheetProtection sheet="1" objects="1" scenarios="1"/>
  <sortState ref="A2:B1754">
    <sortCondition descending="1" ref="A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28.5703125" style="5" customWidth="1"/>
    <col min="2" max="2" width="58" style="5" customWidth="1"/>
    <col min="3" max="11" width="9.140625" style="5"/>
  </cols>
  <sheetData>
    <row r="1" spans="1:11" s="3" customFormat="1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3" customFormat="1" ht="15">
      <c r="A2" s="68"/>
      <c r="B2"/>
      <c r="C2" s="9"/>
      <c r="D2" s="9"/>
      <c r="E2" s="9"/>
      <c r="F2" s="9"/>
      <c r="G2" s="9"/>
      <c r="H2" s="9"/>
      <c r="I2" s="9"/>
      <c r="J2" s="9"/>
      <c r="K2" s="9"/>
    </row>
    <row r="3" spans="1:11" s="3" customFormat="1" ht="16.5" thickBot="1">
      <c r="A3" s="84" t="s">
        <v>92</v>
      </c>
      <c r="B3"/>
      <c r="C3" s="9"/>
      <c r="D3" s="9"/>
      <c r="E3" s="9"/>
      <c r="F3" s="9"/>
      <c r="G3" s="9"/>
      <c r="H3" s="9"/>
      <c r="I3" s="9"/>
      <c r="J3" s="9"/>
      <c r="K3" s="9"/>
    </row>
    <row r="4" spans="1:11" s="3" customFormat="1" ht="15.75" thickTop="1" thickBot="1">
      <c r="A4" s="69" t="s">
        <v>93</v>
      </c>
      <c r="B4" s="70" t="s">
        <v>94</v>
      </c>
      <c r="C4" s="9"/>
      <c r="D4" s="9"/>
      <c r="E4" s="9"/>
      <c r="F4" s="9"/>
      <c r="G4" s="9"/>
      <c r="H4" s="9"/>
      <c r="I4" s="9"/>
      <c r="J4" s="9"/>
      <c r="K4" s="9"/>
    </row>
    <row r="5" spans="1:11" s="3" customFormat="1" ht="3" customHeight="1" thickBot="1">
      <c r="A5" s="71"/>
      <c r="B5" s="73"/>
      <c r="C5" s="9"/>
      <c r="D5" s="9"/>
      <c r="E5" s="9"/>
      <c r="F5" s="9"/>
      <c r="G5" s="9"/>
      <c r="H5" s="9"/>
      <c r="I5" s="9"/>
      <c r="J5" s="9"/>
      <c r="K5" s="9"/>
    </row>
    <row r="6" spans="1:11" s="3" customFormat="1" ht="15.75" thickBot="1">
      <c r="A6" s="74" t="s">
        <v>95</v>
      </c>
      <c r="B6" s="75"/>
      <c r="C6" s="9"/>
      <c r="D6" s="9"/>
      <c r="E6" s="9"/>
      <c r="F6" s="9"/>
      <c r="G6" s="9"/>
      <c r="H6" s="9"/>
      <c r="I6" s="9"/>
      <c r="J6" s="9"/>
      <c r="K6" s="9"/>
    </row>
    <row r="7" spans="1:11" s="3" customFormat="1" ht="15.75" thickBot="1">
      <c r="A7" s="76" t="s">
        <v>96</v>
      </c>
      <c r="B7" s="77" t="s">
        <v>97</v>
      </c>
      <c r="C7" s="9"/>
      <c r="D7" s="9"/>
      <c r="E7" s="9"/>
      <c r="F7" s="9"/>
      <c r="G7" s="9"/>
      <c r="H7" s="9"/>
      <c r="I7" s="9"/>
      <c r="J7" s="9"/>
      <c r="K7" s="9"/>
    </row>
    <row r="8" spans="1:11" s="3" customFormat="1" ht="16.5" thickBot="1">
      <c r="A8" s="76" t="s">
        <v>98</v>
      </c>
      <c r="B8" s="78" t="s">
        <v>99</v>
      </c>
      <c r="C8" s="9"/>
      <c r="D8" s="9"/>
      <c r="E8" s="9"/>
      <c r="F8" s="9"/>
      <c r="G8" s="9"/>
      <c r="H8" s="9"/>
      <c r="I8" s="9"/>
      <c r="J8" s="9"/>
      <c r="K8" s="9"/>
    </row>
    <row r="9" spans="1:11" s="3" customFormat="1" ht="15.75" thickBot="1">
      <c r="A9" s="76" t="s">
        <v>100</v>
      </c>
      <c r="B9" s="77" t="s">
        <v>101</v>
      </c>
      <c r="C9" s="9"/>
      <c r="D9" s="9"/>
      <c r="E9" s="9"/>
      <c r="F9" s="9"/>
      <c r="G9" s="9"/>
      <c r="H9" s="9"/>
      <c r="I9" s="9"/>
      <c r="J9" s="9"/>
      <c r="K9" s="9"/>
    </row>
    <row r="10" spans="1:11" s="3" customFormat="1" ht="3" customHeight="1" thickBot="1">
      <c r="A10" s="79"/>
      <c r="B10" s="80"/>
      <c r="C10" s="9"/>
      <c r="D10" s="9"/>
      <c r="E10" s="9"/>
      <c r="F10" s="9"/>
      <c r="G10" s="9"/>
      <c r="H10" s="9"/>
      <c r="I10" s="9"/>
      <c r="J10" s="9"/>
      <c r="K10" s="9"/>
    </row>
    <row r="11" spans="1:11" s="3" customFormat="1" ht="15.75" thickBot="1">
      <c r="A11" s="74" t="s">
        <v>102</v>
      </c>
      <c r="B11" s="75"/>
      <c r="C11" s="9"/>
      <c r="D11" s="9"/>
      <c r="E11" s="9"/>
      <c r="F11" s="9"/>
      <c r="G11" s="9"/>
      <c r="H11" s="9"/>
      <c r="I11" s="9"/>
      <c r="J11" s="9"/>
      <c r="K11" s="9"/>
    </row>
    <row r="12" spans="1:11" s="3" customFormat="1" ht="15.75" thickBot="1">
      <c r="A12" s="76" t="s">
        <v>103</v>
      </c>
      <c r="B12" s="77" t="s">
        <v>104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s="3" customFormat="1" ht="15.75" thickBot="1">
      <c r="A13" s="76" t="s">
        <v>105</v>
      </c>
      <c r="B13" s="77" t="s">
        <v>106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s="3" customFormat="1" ht="15.75" thickBot="1">
      <c r="A14" s="76" t="s">
        <v>107</v>
      </c>
      <c r="B14" s="83">
        <v>1753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s="3" customFormat="1" ht="15.75" thickBot="1">
      <c r="A15" s="76" t="s">
        <v>108</v>
      </c>
      <c r="B15" s="77" t="s">
        <v>109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s="3" customFormat="1" ht="15.75" thickBot="1">
      <c r="A16" s="76" t="s">
        <v>110</v>
      </c>
      <c r="B16" s="77" t="s">
        <v>111</v>
      </c>
      <c r="C16" s="9"/>
      <c r="D16" s="9"/>
      <c r="E16" s="9"/>
      <c r="F16" s="9"/>
      <c r="G16" s="9"/>
      <c r="H16" s="9"/>
      <c r="I16" s="9"/>
      <c r="J16" s="9"/>
      <c r="K16" s="9"/>
    </row>
    <row r="17" spans="1:11" s="3" customFormat="1" ht="15.75" thickBot="1">
      <c r="A17" s="81" t="s">
        <v>112</v>
      </c>
      <c r="B17" s="82" t="s">
        <v>113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s="3" customFormat="1" ht="15.75" thickTop="1">
      <c r="A18" s="68"/>
      <c r="B18"/>
      <c r="C18" s="9"/>
      <c r="D18" s="9"/>
      <c r="E18" s="9"/>
      <c r="F18" s="9"/>
      <c r="G18" s="9"/>
      <c r="H18" s="9"/>
      <c r="I18" s="9"/>
      <c r="J18" s="9"/>
      <c r="K18" s="9"/>
    </row>
    <row r="19" spans="1:11" s="3" customFormat="1" ht="15">
      <c r="A19" s="9"/>
      <c r="B19" s="68"/>
      <c r="C19"/>
      <c r="D19"/>
      <c r="E19"/>
      <c r="F19"/>
      <c r="G19"/>
      <c r="H19"/>
      <c r="I19" s="9"/>
      <c r="J19" s="9"/>
      <c r="K19" s="9"/>
    </row>
    <row r="20" spans="1:11" s="3" customFormat="1" ht="16.5" thickBot="1">
      <c r="A20" s="9"/>
      <c r="B20" s="84" t="s">
        <v>114</v>
      </c>
      <c r="C20"/>
      <c r="D20"/>
      <c r="E20"/>
      <c r="F20"/>
      <c r="G20"/>
      <c r="H20"/>
      <c r="I20" s="9"/>
      <c r="J20" s="9"/>
      <c r="K20" s="9"/>
    </row>
    <row r="21" spans="1:11" s="3" customFormat="1" ht="16.5" thickTop="1" thickBot="1">
      <c r="A21" s="9"/>
      <c r="B21" s="69" t="s">
        <v>115</v>
      </c>
      <c r="C21" s="85" t="s">
        <v>116</v>
      </c>
      <c r="D21" s="86" t="s">
        <v>117</v>
      </c>
      <c r="E21" s="86" t="s">
        <v>118</v>
      </c>
      <c r="F21" s="86" t="s">
        <v>119</v>
      </c>
      <c r="G21" s="86"/>
      <c r="H21" s="87"/>
      <c r="I21" s="9"/>
      <c r="J21" s="9"/>
      <c r="K21" s="9"/>
    </row>
    <row r="22" spans="1:11" s="3" customFormat="1" ht="3" customHeight="1" thickBot="1">
      <c r="A22" s="9"/>
      <c r="B22" s="71"/>
      <c r="C22" s="88"/>
      <c r="D22" s="89"/>
      <c r="E22" s="89"/>
      <c r="F22" s="89"/>
      <c r="G22" s="89"/>
      <c r="H22" s="72"/>
      <c r="I22" s="9"/>
      <c r="J22" s="9"/>
      <c r="K22" s="9"/>
    </row>
    <row r="23" spans="1:11" s="3" customFormat="1" ht="15.75" thickBot="1">
      <c r="A23" s="9"/>
      <c r="B23" s="74" t="s">
        <v>120</v>
      </c>
      <c r="C23" s="90" t="s">
        <v>121</v>
      </c>
      <c r="D23" s="91" t="s">
        <v>122</v>
      </c>
      <c r="E23" s="91" t="s">
        <v>123</v>
      </c>
      <c r="F23" s="91" t="s">
        <v>124</v>
      </c>
      <c r="G23" s="91"/>
      <c r="H23" s="75"/>
      <c r="I23" s="9"/>
      <c r="J23" s="9"/>
      <c r="K23" s="9"/>
    </row>
    <row r="24" spans="1:11" s="3" customFormat="1" ht="3" customHeight="1" thickBot="1">
      <c r="A24" s="9"/>
      <c r="B24" s="79"/>
      <c r="C24" s="88"/>
      <c r="D24" s="89"/>
      <c r="E24" s="89"/>
      <c r="F24" s="89"/>
      <c r="G24" s="89"/>
      <c r="H24" s="72"/>
      <c r="I24" s="9"/>
      <c r="J24" s="9"/>
      <c r="K24" s="9"/>
    </row>
    <row r="25" spans="1:11" s="3" customFormat="1" ht="15.75" thickBot="1">
      <c r="A25" s="9"/>
      <c r="B25" s="76" t="s">
        <v>125</v>
      </c>
      <c r="C25" s="92" t="s">
        <v>126</v>
      </c>
      <c r="D25" s="93" t="s">
        <v>127</v>
      </c>
      <c r="E25" s="93" t="s">
        <v>121</v>
      </c>
      <c r="F25" s="93" t="s">
        <v>122</v>
      </c>
      <c r="G25" s="94"/>
      <c r="H25" s="75"/>
      <c r="I25" s="9"/>
      <c r="J25" s="9"/>
      <c r="K25" s="9"/>
    </row>
    <row r="26" spans="1:11" s="3" customFormat="1" ht="15.75" thickBot="1">
      <c r="A26" s="9"/>
      <c r="B26" s="76" t="s">
        <v>128</v>
      </c>
      <c r="C26" s="92" t="s">
        <v>70</v>
      </c>
      <c r="D26" s="93" t="s">
        <v>70</v>
      </c>
      <c r="E26" s="93" t="s">
        <v>70</v>
      </c>
      <c r="F26" s="93" t="s">
        <v>70</v>
      </c>
      <c r="G26" s="94"/>
      <c r="H26" s="75"/>
      <c r="I26" s="9"/>
      <c r="J26" s="9"/>
      <c r="K26" s="9"/>
    </row>
    <row r="27" spans="1:11" s="3" customFormat="1" ht="15.75" thickBot="1">
      <c r="A27" s="9"/>
      <c r="B27" s="76" t="s">
        <v>129</v>
      </c>
      <c r="C27" s="92" t="s">
        <v>130</v>
      </c>
      <c r="D27" s="93" t="s">
        <v>131</v>
      </c>
      <c r="E27" s="93" t="s">
        <v>131</v>
      </c>
      <c r="F27" s="93" t="s">
        <v>130</v>
      </c>
      <c r="G27" s="94"/>
      <c r="H27" s="75"/>
      <c r="I27" s="9"/>
      <c r="J27" s="9"/>
      <c r="K27" s="9"/>
    </row>
    <row r="28" spans="1:11" s="3" customFormat="1" ht="15.75" thickBot="1">
      <c r="A28" s="9"/>
      <c r="B28" s="76" t="s">
        <v>132</v>
      </c>
      <c r="C28" s="92" t="s">
        <v>133</v>
      </c>
      <c r="D28" s="93" t="s">
        <v>133</v>
      </c>
      <c r="E28" s="93" t="s">
        <v>133</v>
      </c>
      <c r="F28" s="93" t="s">
        <v>133</v>
      </c>
      <c r="G28" s="94"/>
      <c r="H28" s="75"/>
      <c r="I28" s="9"/>
      <c r="J28" s="9"/>
      <c r="K28" s="9"/>
    </row>
    <row r="29" spans="1:11" s="3" customFormat="1" ht="15.75" thickBot="1">
      <c r="A29" s="9"/>
      <c r="B29" s="76" t="s">
        <v>134</v>
      </c>
      <c r="C29" s="92">
        <v>10</v>
      </c>
      <c r="D29" s="93">
        <v>0</v>
      </c>
      <c r="E29" s="93">
        <v>0</v>
      </c>
      <c r="F29" s="93">
        <v>0</v>
      </c>
      <c r="G29" s="94"/>
      <c r="H29" s="75"/>
      <c r="I29" s="9"/>
      <c r="J29" s="9"/>
      <c r="K29" s="9"/>
    </row>
    <row r="30" spans="1:11" s="3" customFormat="1" ht="15.75" thickBot="1">
      <c r="A30" s="9"/>
      <c r="B30" s="76" t="s">
        <v>135</v>
      </c>
      <c r="C30" s="92" t="s">
        <v>136</v>
      </c>
      <c r="D30" s="93" t="s">
        <v>137</v>
      </c>
      <c r="E30" s="93" t="s">
        <v>138</v>
      </c>
      <c r="F30" s="93" t="s">
        <v>139</v>
      </c>
      <c r="G30" s="94"/>
      <c r="H30" s="75"/>
      <c r="I30" s="9"/>
      <c r="J30" s="9"/>
      <c r="K30" s="9"/>
    </row>
    <row r="31" spans="1:11" s="3" customFormat="1" ht="15.75" thickBot="1">
      <c r="A31" s="9"/>
      <c r="B31" s="76" t="s">
        <v>140</v>
      </c>
      <c r="C31" s="92" t="s">
        <v>141</v>
      </c>
      <c r="D31" s="93" t="s">
        <v>142</v>
      </c>
      <c r="E31" s="93" t="s">
        <v>143</v>
      </c>
      <c r="F31" s="93" t="s">
        <v>144</v>
      </c>
      <c r="G31" s="94"/>
      <c r="H31" s="75"/>
      <c r="I31" s="9"/>
      <c r="J31" s="9"/>
      <c r="K31" s="9"/>
    </row>
    <row r="32" spans="1:11" s="3" customFormat="1" ht="3" customHeight="1" thickBot="1">
      <c r="A32" s="9"/>
      <c r="B32" s="79"/>
      <c r="C32" s="88"/>
      <c r="D32" s="95"/>
      <c r="E32" s="95"/>
      <c r="F32" s="95"/>
      <c r="G32" s="95"/>
      <c r="H32" s="72"/>
      <c r="I32" s="9"/>
      <c r="J32" s="9"/>
      <c r="K32" s="9"/>
    </row>
    <row r="33" spans="1:11" s="3" customFormat="1" ht="15.75" thickBot="1">
      <c r="A33" s="9"/>
      <c r="B33" s="74" t="s">
        <v>145</v>
      </c>
      <c r="C33" s="90" t="s">
        <v>121</v>
      </c>
      <c r="D33" s="91" t="s">
        <v>122</v>
      </c>
      <c r="E33" s="91" t="s">
        <v>123</v>
      </c>
      <c r="F33" s="91" t="s">
        <v>124</v>
      </c>
      <c r="G33" s="91"/>
      <c r="H33" s="75"/>
      <c r="I33" s="9"/>
      <c r="J33" s="9"/>
      <c r="K33" s="9"/>
    </row>
    <row r="34" spans="1:11" s="3" customFormat="1" ht="3" customHeight="1" thickBot="1">
      <c r="A34" s="9"/>
      <c r="B34" s="79"/>
      <c r="C34" s="88"/>
      <c r="D34" s="89"/>
      <c r="E34" s="89"/>
      <c r="F34" s="89"/>
      <c r="G34" s="89"/>
      <c r="H34" s="72"/>
      <c r="I34" s="9"/>
      <c r="J34" s="9"/>
      <c r="K34" s="9"/>
    </row>
    <row r="35" spans="1:11" s="3" customFormat="1" ht="15.75" thickBot="1">
      <c r="A35" s="9"/>
      <c r="B35" s="76" t="s">
        <v>146</v>
      </c>
      <c r="C35" s="92">
        <v>598</v>
      </c>
      <c r="D35" s="94">
        <v>475</v>
      </c>
      <c r="E35" s="94">
        <v>153</v>
      </c>
      <c r="F35" s="94">
        <v>46</v>
      </c>
      <c r="G35" s="94"/>
      <c r="H35" s="75"/>
      <c r="I35" s="9"/>
      <c r="J35" s="9"/>
      <c r="K35" s="9"/>
    </row>
    <row r="36" spans="1:11" s="3" customFormat="1" ht="15.75" thickBot="1">
      <c r="A36" s="9"/>
      <c r="B36" s="76" t="s">
        <v>147</v>
      </c>
      <c r="C36" s="92">
        <v>66</v>
      </c>
      <c r="D36" s="94">
        <v>53</v>
      </c>
      <c r="E36" s="94">
        <v>17</v>
      </c>
      <c r="F36" s="94">
        <v>5</v>
      </c>
      <c r="G36" s="94"/>
      <c r="H36" s="75"/>
      <c r="I36" s="9"/>
      <c r="J36" s="9"/>
      <c r="K36" s="9"/>
    </row>
    <row r="37" spans="1:11" s="3" customFormat="1" ht="3" customHeight="1" thickBot="1">
      <c r="A37" s="9"/>
      <c r="B37" s="79"/>
      <c r="C37" s="88"/>
      <c r="D37" s="95"/>
      <c r="E37" s="95"/>
      <c r="F37" s="95"/>
      <c r="G37" s="95"/>
      <c r="H37" s="72"/>
      <c r="I37" s="9"/>
      <c r="J37" s="9"/>
      <c r="K37" s="9"/>
    </row>
    <row r="38" spans="1:11" s="3" customFormat="1" ht="15.75" thickBot="1">
      <c r="A38" s="9"/>
      <c r="B38" s="76" t="s">
        <v>148</v>
      </c>
      <c r="C38" s="92">
        <v>-0.41299999999999998</v>
      </c>
      <c r="D38" s="94">
        <v>-0.98699999999999999</v>
      </c>
      <c r="E38" s="94">
        <v>-0.64100000000000001</v>
      </c>
      <c r="F38" s="94">
        <v>-0.223</v>
      </c>
      <c r="G38" s="94"/>
      <c r="H38" s="75"/>
      <c r="I38" s="9"/>
      <c r="J38" s="9"/>
      <c r="K38" s="9"/>
    </row>
    <row r="39" spans="1:11" s="3" customFormat="1" ht="15.75" thickBot="1">
      <c r="A39" s="9"/>
      <c r="B39" s="76" t="s">
        <v>149</v>
      </c>
      <c r="C39" s="92">
        <v>-6.4000000000000001E-2</v>
      </c>
      <c r="D39" s="94">
        <v>-0.13800000000000001</v>
      </c>
      <c r="E39" s="94">
        <v>-0.152</v>
      </c>
      <c r="F39" s="94">
        <v>-8.8999999999999996E-2</v>
      </c>
      <c r="G39" s="94"/>
      <c r="H39" s="75"/>
      <c r="I39" s="9"/>
      <c r="J39" s="9"/>
      <c r="K39" s="9"/>
    </row>
    <row r="40" spans="1:11" s="3" customFormat="1" ht="15.75" thickBot="1">
      <c r="A40" s="9"/>
      <c r="B40" s="76" t="s">
        <v>150</v>
      </c>
      <c r="C40" s="92">
        <v>7.0000000000000001E-3</v>
      </c>
      <c r="D40" s="94">
        <v>5.0000000000000001E-3</v>
      </c>
      <c r="E40" s="94">
        <v>-1.2E-2</v>
      </c>
      <c r="F40" s="94">
        <v>3.0000000000000001E-3</v>
      </c>
      <c r="G40" s="94"/>
      <c r="H40" s="75"/>
      <c r="I40" s="9"/>
      <c r="J40" s="9"/>
      <c r="K40" s="9"/>
    </row>
    <row r="41" spans="1:11" s="3" customFormat="1" ht="15.75" thickBot="1">
      <c r="A41" s="9"/>
      <c r="B41" s="76" t="s">
        <v>151</v>
      </c>
      <c r="C41" s="92">
        <v>7.2999999999999995E-2</v>
      </c>
      <c r="D41" s="94">
        <v>0.14399999999999999</v>
      </c>
      <c r="E41" s="94">
        <v>0.16300000000000001</v>
      </c>
      <c r="F41" s="94">
        <v>8.5999999999999993E-2</v>
      </c>
      <c r="G41" s="94"/>
      <c r="H41" s="75"/>
      <c r="I41" s="9"/>
      <c r="J41" s="9"/>
      <c r="K41" s="9"/>
    </row>
    <row r="42" spans="1:11" s="3" customFormat="1" ht="15.75" thickBot="1">
      <c r="A42" s="9"/>
      <c r="B42" s="76" t="s">
        <v>152</v>
      </c>
      <c r="C42" s="92">
        <v>0.32</v>
      </c>
      <c r="D42" s="94">
        <v>0.77200000000000002</v>
      </c>
      <c r="E42" s="94">
        <v>0.66400000000000003</v>
      </c>
      <c r="F42" s="94">
        <v>0.182</v>
      </c>
      <c r="G42" s="94"/>
      <c r="H42" s="75"/>
      <c r="I42" s="9"/>
      <c r="J42" s="9"/>
      <c r="K42" s="9"/>
    </row>
    <row r="43" spans="1:11" s="3" customFormat="1" ht="15.75" thickBot="1">
      <c r="A43" s="9"/>
      <c r="B43" s="76" t="s">
        <v>153</v>
      </c>
      <c r="C43" s="92">
        <v>1E-3</v>
      </c>
      <c r="D43" s="94">
        <v>0</v>
      </c>
      <c r="E43" s="94">
        <v>5.0000000000000001E-3</v>
      </c>
      <c r="F43" s="94">
        <v>-4.0000000000000001E-3</v>
      </c>
      <c r="G43" s="94"/>
      <c r="H43" s="75"/>
      <c r="I43" s="9"/>
      <c r="J43" s="9"/>
      <c r="K43" s="9"/>
    </row>
    <row r="44" spans="1:11" s="3" customFormat="1" ht="3" customHeight="1" thickBot="1">
      <c r="A44" s="9"/>
      <c r="B44" s="79"/>
      <c r="C44" s="88"/>
      <c r="D44" s="95"/>
      <c r="E44" s="95"/>
      <c r="F44" s="95"/>
      <c r="G44" s="95"/>
      <c r="H44" s="72"/>
      <c r="I44" s="9"/>
      <c r="J44" s="9"/>
      <c r="K44" s="9"/>
    </row>
    <row r="45" spans="1:11" s="3" customFormat="1" ht="15.75" thickBot="1">
      <c r="A45" s="9"/>
      <c r="B45" s="76" t="s">
        <v>154</v>
      </c>
      <c r="C45" s="92">
        <v>4.3400000000000001E-3</v>
      </c>
      <c r="D45" s="94">
        <v>1.064E-2</v>
      </c>
      <c r="E45" s="94">
        <v>2.034E-2</v>
      </c>
      <c r="F45" s="94">
        <v>1.536E-2</v>
      </c>
      <c r="G45" s="94"/>
      <c r="H45" s="75"/>
      <c r="I45" s="9"/>
      <c r="J45" s="9"/>
      <c r="K45" s="9"/>
    </row>
    <row r="46" spans="1:11" s="3" customFormat="1" ht="15.75" thickBot="1">
      <c r="A46" s="9"/>
      <c r="B46" s="76" t="s">
        <v>155</v>
      </c>
      <c r="C46" s="92">
        <v>-7.7200000000000003E-3</v>
      </c>
      <c r="D46" s="94">
        <v>-2.0910000000000002E-2</v>
      </c>
      <c r="E46" s="94">
        <v>-3.4819999999999997E-2</v>
      </c>
      <c r="F46" s="94">
        <v>-3.524E-2</v>
      </c>
      <c r="G46" s="94"/>
      <c r="H46" s="75"/>
      <c r="I46" s="9"/>
      <c r="J46" s="9"/>
      <c r="K46" s="9"/>
    </row>
    <row r="47" spans="1:11" ht="15.75" thickBot="1">
      <c r="B47" s="76" t="s">
        <v>156</v>
      </c>
      <c r="C47" s="92">
        <v>9.3299999999999998E-3</v>
      </c>
      <c r="D47" s="94">
        <v>2.0889999999999999E-2</v>
      </c>
      <c r="E47" s="94">
        <v>4.5560000000000003E-2</v>
      </c>
      <c r="F47" s="94">
        <v>2.6630000000000001E-2</v>
      </c>
      <c r="G47" s="94"/>
      <c r="H47" s="75"/>
    </row>
    <row r="48" spans="1:11" ht="15.75" thickBot="1">
      <c r="B48" s="76" t="s">
        <v>157</v>
      </c>
      <c r="C48" s="92">
        <v>1.1270000000000001E-2</v>
      </c>
      <c r="D48" s="94">
        <v>5.3740000000000003E-2</v>
      </c>
      <c r="E48" s="94">
        <v>6.3310000000000005E-2</v>
      </c>
      <c r="F48" s="94">
        <v>1.085E-2</v>
      </c>
      <c r="G48" s="94"/>
      <c r="H48" s="75"/>
    </row>
    <row r="49" spans="2:8" ht="15.75" thickBot="1">
      <c r="B49" s="76" t="s">
        <v>158</v>
      </c>
      <c r="C49" s="92">
        <v>0.10616</v>
      </c>
      <c r="D49" s="94">
        <v>0.23180999999999999</v>
      </c>
      <c r="E49" s="94">
        <v>0.25161</v>
      </c>
      <c r="F49" s="94">
        <v>0.10417</v>
      </c>
      <c r="G49" s="94"/>
      <c r="H49" s="75"/>
    </row>
    <row r="50" spans="2:8" ht="3" customHeight="1" thickBot="1">
      <c r="B50" s="79"/>
      <c r="C50" s="88"/>
      <c r="D50" s="95"/>
      <c r="E50" s="95"/>
      <c r="F50" s="95"/>
      <c r="G50" s="95"/>
      <c r="H50" s="72"/>
    </row>
    <row r="51" spans="2:8" ht="15.75" thickBot="1">
      <c r="B51" s="76" t="s">
        <v>159</v>
      </c>
      <c r="C51" s="92">
        <v>-0.33</v>
      </c>
      <c r="D51" s="94">
        <v>-0.25</v>
      </c>
      <c r="E51" s="94">
        <v>0.16</v>
      </c>
      <c r="F51" s="94">
        <v>-7.0000000000000007E-2</v>
      </c>
      <c r="G51" s="94"/>
      <c r="H51" s="75"/>
    </row>
    <row r="52" spans="2:8" ht="15.75" thickBot="1">
      <c r="B52" s="81" t="s">
        <v>160</v>
      </c>
      <c r="C52" s="96">
        <v>0.67</v>
      </c>
      <c r="D52" s="97">
        <v>0.92</v>
      </c>
      <c r="E52" s="97">
        <v>-0.21</v>
      </c>
      <c r="F52" s="97">
        <v>-1.1299999999999999</v>
      </c>
      <c r="G52" s="97"/>
      <c r="H52" s="98"/>
    </row>
    <row r="53" spans="2:8" ht="15.75" thickTop="1">
      <c r="B53" s="68"/>
      <c r="C53"/>
      <c r="D53"/>
      <c r="E53"/>
      <c r="F53"/>
      <c r="G53"/>
      <c r="H53"/>
    </row>
    <row r="54" spans="2:8" ht="15">
      <c r="B54" s="68"/>
      <c r="C54"/>
      <c r="D54"/>
      <c r="E54"/>
      <c r="F54"/>
      <c r="G54"/>
      <c r="H54"/>
    </row>
    <row r="55" spans="2:8" ht="16.5" thickBot="1">
      <c r="B55" s="84" t="s">
        <v>161</v>
      </c>
      <c r="C55"/>
      <c r="D55"/>
      <c r="E55"/>
      <c r="F55"/>
      <c r="G55"/>
      <c r="H55"/>
    </row>
    <row r="56" spans="2:8" ht="16.5" thickTop="1" thickBot="1">
      <c r="B56" s="69" t="s">
        <v>115</v>
      </c>
      <c r="C56" s="85" t="s">
        <v>116</v>
      </c>
      <c r="D56" s="86" t="s">
        <v>117</v>
      </c>
      <c r="E56" s="86" t="s">
        <v>118</v>
      </c>
      <c r="F56" s="86" t="s">
        <v>119</v>
      </c>
      <c r="G56" s="99"/>
      <c r="H56" s="87"/>
    </row>
    <row r="57" spans="2:8" ht="3" customHeight="1" thickBot="1">
      <c r="B57" s="71"/>
      <c r="C57" s="88"/>
      <c r="D57" s="100"/>
      <c r="E57" s="100"/>
      <c r="F57" s="100"/>
      <c r="G57" s="100"/>
      <c r="H57" s="72"/>
    </row>
    <row r="58" spans="2:8" ht="15.75" thickBot="1">
      <c r="B58" s="74" t="s">
        <v>162</v>
      </c>
      <c r="C58" s="90" t="s">
        <v>121</v>
      </c>
      <c r="D58" s="91" t="s">
        <v>122</v>
      </c>
      <c r="E58" s="91" t="s">
        <v>123</v>
      </c>
      <c r="F58" s="91" t="s">
        <v>124</v>
      </c>
      <c r="G58" s="101"/>
      <c r="H58" s="75"/>
    </row>
    <row r="59" spans="2:8" ht="3" customHeight="1" thickBot="1">
      <c r="B59" s="79"/>
      <c r="C59" s="88"/>
      <c r="D59" s="95"/>
      <c r="E59" s="95"/>
      <c r="F59" s="95"/>
      <c r="G59" s="95"/>
      <c r="H59" s="72"/>
    </row>
    <row r="60" spans="2:8" ht="15.75" thickBot="1">
      <c r="B60" s="76" t="s">
        <v>163</v>
      </c>
      <c r="C60" s="92" t="s">
        <v>164</v>
      </c>
      <c r="D60" s="102">
        <v>0.999</v>
      </c>
      <c r="E60" s="103">
        <v>0.95</v>
      </c>
      <c r="F60" s="103">
        <v>0.95</v>
      </c>
      <c r="G60" s="94"/>
      <c r="H60" s="75"/>
    </row>
    <row r="61" spans="2:8" ht="18.75" thickBot="1">
      <c r="B61" s="76" t="s">
        <v>165</v>
      </c>
      <c r="C61" s="92">
        <v>-1.6999999999999999E-3</v>
      </c>
      <c r="D61" s="94">
        <v>3.44E-2</v>
      </c>
      <c r="E61" s="94">
        <v>2.81E-2</v>
      </c>
      <c r="F61" s="94">
        <v>9.98E-2</v>
      </c>
      <c r="G61" s="94"/>
      <c r="H61" s="75"/>
    </row>
    <row r="62" spans="2:8" ht="3" customHeight="1" thickBot="1">
      <c r="B62" s="79"/>
      <c r="C62" s="88"/>
      <c r="D62" s="95"/>
      <c r="E62" s="95"/>
      <c r="F62" s="95"/>
      <c r="G62" s="95"/>
      <c r="H62" s="72"/>
    </row>
    <row r="63" spans="2:8" ht="15.75" thickBot="1">
      <c r="B63" s="74" t="s">
        <v>166</v>
      </c>
      <c r="C63" s="104"/>
      <c r="D63" s="94"/>
      <c r="E63" s="94"/>
      <c r="F63" s="94"/>
      <c r="G63" s="94"/>
      <c r="H63" s="75"/>
    </row>
    <row r="64" spans="2:8" ht="3" customHeight="1" thickBot="1">
      <c r="B64" s="79"/>
      <c r="C64" s="88"/>
      <c r="D64" s="95"/>
      <c r="E64" s="95"/>
      <c r="F64" s="95"/>
      <c r="G64" s="95"/>
      <c r="H64" s="72"/>
    </row>
    <row r="65" spans="2:8" ht="15.75" thickBot="1">
      <c r="B65" s="76" t="s">
        <v>167</v>
      </c>
      <c r="C65" s="92" t="s">
        <v>168</v>
      </c>
      <c r="D65" s="93" t="s">
        <v>169</v>
      </c>
      <c r="E65" s="93" t="s">
        <v>170</v>
      </c>
      <c r="F65" s="93" t="s">
        <v>171</v>
      </c>
      <c r="G65" s="94"/>
      <c r="H65" s="75"/>
    </row>
    <row r="66" spans="2:8" ht="15.75" thickBot="1">
      <c r="B66" s="76" t="s">
        <v>172</v>
      </c>
      <c r="C66" s="92">
        <v>5.0000000000000002E-5</v>
      </c>
      <c r="D66" s="93">
        <v>0</v>
      </c>
      <c r="E66" s="93">
        <v>2.0799999999999998E-3</v>
      </c>
      <c r="F66" s="93">
        <v>1E-3</v>
      </c>
      <c r="G66" s="94"/>
      <c r="H66" s="75"/>
    </row>
    <row r="67" spans="2:8" ht="15.75" thickBot="1">
      <c r="B67" s="76" t="s">
        <v>173</v>
      </c>
      <c r="C67" s="92" t="s">
        <v>174</v>
      </c>
      <c r="D67" s="93" t="s">
        <v>175</v>
      </c>
      <c r="E67" s="93" t="s">
        <v>176</v>
      </c>
      <c r="F67" s="93" t="s">
        <v>177</v>
      </c>
      <c r="G67" s="94"/>
      <c r="H67" s="75"/>
    </row>
    <row r="68" spans="2:8" ht="3" customHeight="1" thickBot="1">
      <c r="B68" s="79"/>
      <c r="C68" s="88"/>
      <c r="D68" s="105"/>
      <c r="E68" s="105"/>
      <c r="F68" s="105"/>
      <c r="G68" s="95"/>
      <c r="H68" s="72"/>
    </row>
    <row r="69" spans="2:8" ht="15.75" thickBot="1">
      <c r="B69" s="74" t="s">
        <v>178</v>
      </c>
      <c r="C69" s="104"/>
      <c r="D69" s="93"/>
      <c r="E69" s="93"/>
      <c r="F69" s="93"/>
      <c r="G69" s="94"/>
      <c r="H69" s="75"/>
    </row>
    <row r="70" spans="2:8" ht="3" customHeight="1" thickBot="1">
      <c r="B70" s="79"/>
      <c r="C70" s="88"/>
      <c r="D70" s="105"/>
      <c r="E70" s="105"/>
      <c r="F70" s="105"/>
      <c r="G70" s="95"/>
      <c r="H70" s="72"/>
    </row>
    <row r="71" spans="2:8" ht="15.75" thickBot="1">
      <c r="B71" s="76" t="s">
        <v>167</v>
      </c>
      <c r="C71" s="92" t="s">
        <v>179</v>
      </c>
      <c r="D71" s="93" t="s">
        <v>180</v>
      </c>
      <c r="E71" s="93" t="s">
        <v>181</v>
      </c>
      <c r="F71" s="93" t="s">
        <v>182</v>
      </c>
      <c r="G71" s="94"/>
      <c r="H71" s="75"/>
    </row>
    <row r="72" spans="2:8" ht="15.75" thickBot="1">
      <c r="B72" s="76" t="s">
        <v>183</v>
      </c>
      <c r="C72" s="92" t="s">
        <v>164</v>
      </c>
      <c r="D72" s="106">
        <v>0.99</v>
      </c>
      <c r="E72" s="106">
        <v>0.95</v>
      </c>
      <c r="F72" s="106">
        <v>0.99</v>
      </c>
      <c r="G72" s="94"/>
      <c r="H72" s="75"/>
    </row>
    <row r="73" spans="2:8" ht="15.75" thickBot="1">
      <c r="B73" s="76" t="s">
        <v>173</v>
      </c>
      <c r="C73" s="92" t="s">
        <v>177</v>
      </c>
      <c r="D73" s="93" t="s">
        <v>177</v>
      </c>
      <c r="E73" s="93" t="s">
        <v>177</v>
      </c>
      <c r="F73" s="93" t="s">
        <v>177</v>
      </c>
      <c r="G73" s="94"/>
      <c r="H73" s="75"/>
    </row>
    <row r="74" spans="2:8" ht="3" customHeight="1" thickBot="1">
      <c r="B74" s="79"/>
      <c r="C74" s="88"/>
      <c r="D74" s="95"/>
      <c r="E74" s="95"/>
      <c r="F74" s="95"/>
      <c r="G74" s="95"/>
      <c r="H74" s="72"/>
    </row>
    <row r="75" spans="2:8" ht="15.75" thickBot="1">
      <c r="B75" s="74" t="s">
        <v>184</v>
      </c>
      <c r="C75" s="90" t="s">
        <v>121</v>
      </c>
      <c r="D75" s="91" t="s">
        <v>122</v>
      </c>
      <c r="E75" s="91" t="s">
        <v>123</v>
      </c>
      <c r="F75" s="91" t="s">
        <v>124</v>
      </c>
      <c r="G75" s="94"/>
      <c r="H75" s="75"/>
    </row>
    <row r="76" spans="2:8" ht="3" customHeight="1" thickBot="1">
      <c r="B76" s="79"/>
      <c r="C76" s="88"/>
      <c r="D76" s="95"/>
      <c r="E76" s="95"/>
      <c r="F76" s="95"/>
      <c r="G76" s="95"/>
      <c r="H76" s="72"/>
    </row>
    <row r="77" spans="2:8" ht="15.75" thickBot="1">
      <c r="B77" s="76" t="s">
        <v>185</v>
      </c>
      <c r="C77" s="107">
        <v>5.0000000000000001E-3</v>
      </c>
      <c r="D77" s="108">
        <v>0.191</v>
      </c>
      <c r="E77" s="108">
        <v>0.186</v>
      </c>
      <c r="F77" s="108">
        <v>0.34599999999999997</v>
      </c>
      <c r="G77" s="91"/>
      <c r="H77" s="75"/>
    </row>
    <row r="78" spans="2:8" ht="15.75" thickBot="1">
      <c r="B78" s="76" t="s">
        <v>183</v>
      </c>
      <c r="C78" s="92" t="s">
        <v>164</v>
      </c>
      <c r="D78" s="102">
        <v>0.999</v>
      </c>
      <c r="E78" s="103">
        <v>0.9</v>
      </c>
      <c r="F78" s="103">
        <v>0.6</v>
      </c>
      <c r="G78" s="94"/>
      <c r="H78" s="75"/>
    </row>
    <row r="79" spans="2:8" ht="15.75" thickBot="1">
      <c r="B79" s="81" t="s">
        <v>186</v>
      </c>
      <c r="C79" s="96" t="s">
        <v>187</v>
      </c>
      <c r="D79" s="97" t="s">
        <v>188</v>
      </c>
      <c r="E79" s="97" t="s">
        <v>189</v>
      </c>
      <c r="F79" s="97" t="s">
        <v>190</v>
      </c>
      <c r="G79" s="97"/>
      <c r="H79" s="98"/>
    </row>
    <row r="80" spans="2:8" ht="15.75" thickTop="1">
      <c r="B80" s="68"/>
      <c r="C80"/>
      <c r="D80"/>
      <c r="E80"/>
      <c r="F80"/>
      <c r="G80"/>
      <c r="H80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99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1.140625" customWidth="1"/>
    <col min="2" max="3" width="21.28515625" style="110" customWidth="1"/>
    <col min="4" max="5" width="22.140625" style="110" customWidth="1"/>
  </cols>
  <sheetData>
    <row r="1" spans="1:5" s="3" customFormat="1">
      <c r="A1" s="3" t="s">
        <v>195</v>
      </c>
      <c r="B1" s="109" t="s">
        <v>196</v>
      </c>
      <c r="C1" s="109" t="s">
        <v>197</v>
      </c>
      <c r="D1" s="109" t="s">
        <v>198</v>
      </c>
      <c r="E1" s="109" t="s">
        <v>199</v>
      </c>
    </row>
    <row r="2" spans="1:5">
      <c r="A2" t="s">
        <v>191</v>
      </c>
      <c r="B2" s="110">
        <v>-9.5000000000000001E-2</v>
      </c>
      <c r="C2" s="110">
        <v>0.13700000000000001</v>
      </c>
      <c r="D2" s="110">
        <v>6.4000000000000001E-2</v>
      </c>
      <c r="E2" s="110">
        <v>-0.106</v>
      </c>
    </row>
    <row r="3" spans="1:5">
      <c r="A3" t="s">
        <v>192</v>
      </c>
      <c r="B3" s="110">
        <v>0.05</v>
      </c>
      <c r="C3" s="110">
        <v>-9.6000000000000002E-2</v>
      </c>
      <c r="D3" s="110">
        <v>0.66400000000000003</v>
      </c>
      <c r="E3" s="110">
        <v>-5.1999999999999998E-2</v>
      </c>
    </row>
    <row r="4" spans="1:5">
      <c r="A4" t="s">
        <v>193</v>
      </c>
      <c r="B4" s="110">
        <v>0.17299999999999999</v>
      </c>
      <c r="C4" s="110">
        <v>0.129</v>
      </c>
      <c r="D4" s="110">
        <v>0.53600000000000003</v>
      </c>
      <c r="E4" s="110">
        <v>-0.09</v>
      </c>
    </row>
    <row r="5" spans="1:5">
      <c r="A5" t="s">
        <v>194</v>
      </c>
      <c r="B5" s="110">
        <v>0.22600000000000001</v>
      </c>
      <c r="C5" s="110">
        <v>-0.17899999999999999</v>
      </c>
      <c r="D5" s="110">
        <v>0.13900000000000001</v>
      </c>
      <c r="E5" s="110">
        <v>-0.05</v>
      </c>
    </row>
    <row r="6" spans="1:5">
      <c r="B6" s="110">
        <v>0.17</v>
      </c>
      <c r="C6" s="110">
        <v>-0.16200000000000001</v>
      </c>
      <c r="D6" s="110">
        <v>-0.29499999999999998</v>
      </c>
      <c r="E6" s="110">
        <v>-0.12</v>
      </c>
    </row>
    <row r="7" spans="1:5">
      <c r="B7" s="110">
        <v>7.3999999999999996E-2</v>
      </c>
      <c r="C7" s="110">
        <v>-0.17699999999999999</v>
      </c>
      <c r="D7" s="110">
        <v>-6.9000000000000006E-2</v>
      </c>
      <c r="E7" s="110">
        <v>6.5000000000000002E-2</v>
      </c>
    </row>
    <row r="8" spans="1:5">
      <c r="B8" s="110">
        <v>-8.9999999999999993E-3</v>
      </c>
      <c r="C8" s="110">
        <v>7.0000000000000001E-3</v>
      </c>
      <c r="D8" s="110">
        <v>6.0999999999999999E-2</v>
      </c>
      <c r="E8" s="110">
        <v>9.8000000000000004E-2</v>
      </c>
    </row>
    <row r="9" spans="1:5">
      <c r="B9" s="110">
        <v>-9.8000000000000004E-2</v>
      </c>
      <c r="C9" s="110">
        <v>-5.1999999999999998E-2</v>
      </c>
      <c r="D9" s="110">
        <v>-0.29099999999999998</v>
      </c>
      <c r="E9" s="110">
        <v>8.7999999999999995E-2</v>
      </c>
    </row>
    <row r="10" spans="1:5">
      <c r="B10" s="110">
        <v>-0.13900000000000001</v>
      </c>
      <c r="C10" s="110">
        <v>-0.121</v>
      </c>
      <c r="D10" s="110">
        <v>6.0999999999999999E-2</v>
      </c>
      <c r="E10" s="110">
        <v>-4.4999999999999998E-2</v>
      </c>
    </row>
    <row r="11" spans="1:5">
      <c r="B11" s="110">
        <v>-0.13900000000000001</v>
      </c>
      <c r="C11" s="110">
        <v>-0.13800000000000001</v>
      </c>
      <c r="D11" s="110">
        <v>0.14899999999999999</v>
      </c>
      <c r="E11" s="110">
        <v>4.0000000000000001E-3</v>
      </c>
    </row>
    <row r="12" spans="1:5">
      <c r="B12" s="110">
        <v>-5.2999999999999999E-2</v>
      </c>
      <c r="C12" s="110">
        <v>-9.1999999999999998E-2</v>
      </c>
      <c r="D12" s="110">
        <v>-8.4000000000000005E-2</v>
      </c>
      <c r="E12" s="110">
        <v>5.1999999999999998E-2</v>
      </c>
    </row>
    <row r="13" spans="1:5">
      <c r="B13" s="110">
        <v>2.9000000000000001E-2</v>
      </c>
      <c r="C13" s="110">
        <v>0.38800000000000001</v>
      </c>
      <c r="D13" s="110">
        <v>-0.248</v>
      </c>
      <c r="E13" s="110">
        <v>5.3999999999999999E-2</v>
      </c>
    </row>
    <row r="14" spans="1:5">
      <c r="B14" s="110">
        <v>0.06</v>
      </c>
      <c r="C14" s="110">
        <v>0.22600000000000001</v>
      </c>
      <c r="D14" s="110">
        <v>-0.38900000000000001</v>
      </c>
      <c r="E14" s="110">
        <v>-8.5999999999999993E-2</v>
      </c>
    </row>
    <row r="15" spans="1:5">
      <c r="B15" s="110">
        <v>4.3999999999999997E-2</v>
      </c>
      <c r="C15" s="110">
        <v>0.161</v>
      </c>
      <c r="D15" s="110">
        <v>7.0000000000000001E-3</v>
      </c>
      <c r="E15" s="110">
        <v>-4.1000000000000002E-2</v>
      </c>
    </row>
    <row r="16" spans="1:5">
      <c r="B16" s="110">
        <v>5.0000000000000001E-3</v>
      </c>
      <c r="C16" s="110">
        <v>0.22500000000000001</v>
      </c>
      <c r="D16" s="110">
        <v>4.7E-2</v>
      </c>
      <c r="E16" s="110">
        <v>-0.04</v>
      </c>
    </row>
    <row r="17" spans="2:5">
      <c r="B17" s="110">
        <v>5.0999999999999997E-2</v>
      </c>
      <c r="C17" s="110">
        <v>6.3E-2</v>
      </c>
      <c r="D17" s="110">
        <v>0.38200000000000001</v>
      </c>
      <c r="E17" s="110">
        <v>7.9000000000000001E-2</v>
      </c>
    </row>
    <row r="18" spans="2:5">
      <c r="B18" s="110">
        <v>2.5000000000000001E-2</v>
      </c>
      <c r="C18" s="110">
        <v>0.13900000000000001</v>
      </c>
      <c r="D18" s="110">
        <v>0.51800000000000002</v>
      </c>
      <c r="E18" s="110">
        <v>-0.13400000000000001</v>
      </c>
    </row>
    <row r="19" spans="2:5">
      <c r="B19" s="110">
        <v>1.6E-2</v>
      </c>
      <c r="C19" s="110">
        <v>-3.7999999999999999E-2</v>
      </c>
      <c r="D19" s="110">
        <v>-0.184</v>
      </c>
      <c r="E19" s="110">
        <v>-8.1000000000000003E-2</v>
      </c>
    </row>
    <row r="20" spans="2:5">
      <c r="B20" s="110">
        <v>-0.16200000000000001</v>
      </c>
      <c r="C20" s="110">
        <v>2.4E-2</v>
      </c>
      <c r="D20" s="110">
        <v>0.10199999999999999</v>
      </c>
      <c r="E20" s="110">
        <v>-0.10100000000000001</v>
      </c>
    </row>
    <row r="21" spans="2:5">
      <c r="B21" s="110">
        <v>-0.21299999999999999</v>
      </c>
      <c r="C21" s="110">
        <v>2.3E-2</v>
      </c>
      <c r="D21" s="110">
        <v>-0.25</v>
      </c>
      <c r="E21" s="110">
        <v>0.182</v>
      </c>
    </row>
    <row r="22" spans="2:5">
      <c r="B22" s="110">
        <v>-0.315</v>
      </c>
      <c r="C22" s="110">
        <v>-0.15</v>
      </c>
      <c r="D22" s="110">
        <v>-0.27500000000000002</v>
      </c>
      <c r="E22" s="110">
        <v>0.14799999999999999</v>
      </c>
    </row>
    <row r="23" spans="2:5">
      <c r="B23" s="110">
        <v>-0.184</v>
      </c>
      <c r="C23" s="110">
        <v>-0.20499999999999999</v>
      </c>
      <c r="D23" s="110">
        <v>6.4000000000000001E-2</v>
      </c>
      <c r="E23" s="110">
        <v>0.121</v>
      </c>
    </row>
    <row r="24" spans="2:5">
      <c r="B24" s="110">
        <v>-6.3E-2</v>
      </c>
      <c r="C24" s="110">
        <v>-0.30299999999999999</v>
      </c>
      <c r="D24" s="110">
        <v>-0.28399999999999997</v>
      </c>
      <c r="E24" s="110">
        <v>-1.7999999999999999E-2</v>
      </c>
    </row>
    <row r="25" spans="2:5">
      <c r="B25" s="110">
        <v>0.13900000000000001</v>
      </c>
      <c r="C25" s="110">
        <v>-0.17</v>
      </c>
      <c r="D25" s="110">
        <v>-0.124</v>
      </c>
      <c r="E25" s="110">
        <v>-0.08</v>
      </c>
    </row>
    <row r="26" spans="2:5">
      <c r="B26" s="110">
        <v>0.21299999999999999</v>
      </c>
      <c r="C26" s="110">
        <v>6.6000000000000003E-2</v>
      </c>
      <c r="D26" s="110">
        <v>-1.2E-2</v>
      </c>
      <c r="E26" s="110">
        <v>-7.8E-2</v>
      </c>
    </row>
    <row r="27" spans="2:5">
      <c r="B27" s="110">
        <v>0.182</v>
      </c>
      <c r="C27" s="110">
        <v>0.32600000000000001</v>
      </c>
      <c r="D27" s="110">
        <v>1.2E-2</v>
      </c>
      <c r="E27" s="110">
        <v>-9.6000000000000002E-2</v>
      </c>
    </row>
    <row r="28" spans="2:5">
      <c r="B28" s="110">
        <v>0.154</v>
      </c>
      <c r="C28" s="110">
        <v>0.27200000000000002</v>
      </c>
      <c r="D28" s="110">
        <v>0.45800000000000002</v>
      </c>
      <c r="E28" s="110">
        <v>1.4E-2</v>
      </c>
    </row>
    <row r="29" spans="2:5">
      <c r="B29" s="110">
        <v>5.8000000000000003E-2</v>
      </c>
      <c r="C29" s="110">
        <v>0.24299999999999999</v>
      </c>
      <c r="D29" s="110">
        <v>0.47</v>
      </c>
      <c r="E29" s="110">
        <v>0.1</v>
      </c>
    </row>
    <row r="30" spans="2:5">
      <c r="B30" s="110">
        <v>0.06</v>
      </c>
      <c r="C30" s="110">
        <v>-0.09</v>
      </c>
      <c r="D30" s="110">
        <v>-9.4E-2</v>
      </c>
      <c r="E30" s="110">
        <v>0.123</v>
      </c>
    </row>
    <row r="31" spans="2:5">
      <c r="B31" s="110">
        <v>-2.8000000000000001E-2</v>
      </c>
      <c r="C31" s="110">
        <v>-0.40100000000000002</v>
      </c>
      <c r="D31" s="110">
        <v>-6.2E-2</v>
      </c>
      <c r="E31" s="110">
        <v>0.159</v>
      </c>
    </row>
    <row r="32" spans="2:5">
      <c r="B32" s="110">
        <v>1.0999999999999999E-2</v>
      </c>
      <c r="C32" s="110">
        <v>-0.22</v>
      </c>
      <c r="D32" s="110">
        <v>-0.152</v>
      </c>
      <c r="E32" s="110">
        <v>1.6E-2</v>
      </c>
    </row>
    <row r="33" spans="2:5">
      <c r="B33" s="110">
        <v>8.9999999999999993E-3</v>
      </c>
      <c r="C33" s="110">
        <v>-0.128</v>
      </c>
      <c r="D33" s="110">
        <v>-0.16600000000000001</v>
      </c>
      <c r="E33" s="110">
        <v>1.7000000000000001E-2</v>
      </c>
    </row>
    <row r="34" spans="2:5">
      <c r="B34" s="110">
        <v>7.2999999999999995E-2</v>
      </c>
      <c r="C34" s="110">
        <v>0.19700000000000001</v>
      </c>
      <c r="D34" s="110">
        <v>-0.14399999999999999</v>
      </c>
      <c r="E34" s="110">
        <v>-0.223</v>
      </c>
    </row>
    <row r="35" spans="2:5">
      <c r="B35" s="110">
        <v>8.5999999999999993E-2</v>
      </c>
      <c r="C35" s="110">
        <v>-7.5999999999999998E-2</v>
      </c>
      <c r="D35" s="110">
        <v>-4.7E-2</v>
      </c>
      <c r="E35" s="110">
        <v>-0.15</v>
      </c>
    </row>
    <row r="36" spans="2:5">
      <c r="B36" s="110">
        <v>4.4999999999999998E-2</v>
      </c>
      <c r="C36" s="110">
        <v>0</v>
      </c>
      <c r="D36" s="110">
        <v>0.123</v>
      </c>
      <c r="E36" s="110">
        <v>-0.16900000000000001</v>
      </c>
    </row>
    <row r="37" spans="2:5">
      <c r="B37" s="110">
        <v>-2.1999999999999999E-2</v>
      </c>
      <c r="C37" s="110">
        <v>0.36299999999999999</v>
      </c>
      <c r="D37" s="110">
        <v>-0.02</v>
      </c>
      <c r="E37" s="110">
        <v>0.12</v>
      </c>
    </row>
    <row r="38" spans="2:5">
      <c r="B38" s="110">
        <v>-9.8000000000000004E-2</v>
      </c>
      <c r="C38" s="110">
        <v>-0.09</v>
      </c>
      <c r="D38" s="110">
        <v>1.7999999999999999E-2</v>
      </c>
      <c r="E38" s="110">
        <v>0.104</v>
      </c>
    </row>
    <row r="39" spans="2:5">
      <c r="B39" s="110">
        <v>-6.7000000000000004E-2</v>
      </c>
      <c r="C39" s="110">
        <v>6.6000000000000003E-2</v>
      </c>
      <c r="D39" s="110">
        <v>6.7000000000000004E-2</v>
      </c>
      <c r="E39" s="110">
        <v>0.14899999999999999</v>
      </c>
    </row>
    <row r="40" spans="2:5">
      <c r="B40" s="110">
        <v>-2.1000000000000001E-2</v>
      </c>
      <c r="C40" s="110">
        <v>7.5999999999999998E-2</v>
      </c>
      <c r="D40" s="110">
        <v>0.11899999999999999</v>
      </c>
      <c r="E40" s="110">
        <v>-0.10299999999999999</v>
      </c>
    </row>
    <row r="41" spans="2:5">
      <c r="B41" s="110">
        <v>2.7E-2</v>
      </c>
      <c r="C41" s="110">
        <v>4.9000000000000002E-2</v>
      </c>
      <c r="D41" s="110">
        <v>3.0000000000000001E-3</v>
      </c>
      <c r="E41" s="110">
        <v>-0.121</v>
      </c>
    </row>
    <row r="42" spans="2:5">
      <c r="B42" s="110">
        <v>5.0000000000000001E-3</v>
      </c>
      <c r="C42" s="110">
        <v>-0.124</v>
      </c>
      <c r="D42" s="110">
        <v>-0.11899999999999999</v>
      </c>
      <c r="E42" s="110">
        <v>-0.18</v>
      </c>
    </row>
    <row r="43" spans="2:5">
      <c r="B43" s="110">
        <v>-3.3000000000000002E-2</v>
      </c>
      <c r="C43" s="110">
        <v>-8.5999999999999993E-2</v>
      </c>
      <c r="D43" s="110">
        <v>-0.30199999999999999</v>
      </c>
      <c r="E43" s="110">
        <v>2E-3</v>
      </c>
    </row>
    <row r="44" spans="2:5">
      <c r="B44" s="110">
        <v>-4.7E-2</v>
      </c>
      <c r="C44" s="110">
        <v>-5.0000000000000001E-3</v>
      </c>
      <c r="D44" s="110">
        <v>0.38700000000000001</v>
      </c>
      <c r="E44" s="110">
        <v>7.1999999999999995E-2</v>
      </c>
    </row>
    <row r="45" spans="2:5">
      <c r="B45" s="110">
        <v>-0.05</v>
      </c>
      <c r="C45" s="110">
        <v>-0.08</v>
      </c>
      <c r="D45" s="110">
        <v>0.33100000000000002</v>
      </c>
      <c r="E45" s="110">
        <v>0.105</v>
      </c>
    </row>
    <row r="46" spans="2:5">
      <c r="B46" s="110">
        <v>-8.9999999999999993E-3</v>
      </c>
      <c r="C46" s="110">
        <v>-0.16200000000000001</v>
      </c>
      <c r="D46" s="110">
        <v>-1.7999999999999999E-2</v>
      </c>
      <c r="E46" s="110">
        <v>0.05</v>
      </c>
    </row>
    <row r="47" spans="2:5">
      <c r="B47" s="110">
        <v>-4.0000000000000001E-3</v>
      </c>
      <c r="C47" s="110">
        <v>-7.6999999999999999E-2</v>
      </c>
      <c r="D47" s="110">
        <v>-0.222</v>
      </c>
      <c r="E47" s="110">
        <v>4.3999999999999997E-2</v>
      </c>
    </row>
    <row r="48" spans="2:5">
      <c r="B48" s="110">
        <v>4.2000000000000003E-2</v>
      </c>
      <c r="C48" s="110">
        <v>-0.23200000000000001</v>
      </c>
      <c r="D48" s="110">
        <v>-1.7999999999999999E-2</v>
      </c>
    </row>
    <row r="49" spans="2:4">
      <c r="B49" s="110">
        <v>4.1000000000000002E-2</v>
      </c>
      <c r="C49" s="110">
        <v>0.17699999999999999</v>
      </c>
      <c r="D49" s="110">
        <v>-0.57099999999999995</v>
      </c>
    </row>
    <row r="50" spans="2:4">
      <c r="B50" s="110">
        <v>7.6999999999999999E-2</v>
      </c>
      <c r="C50" s="110">
        <v>8.2000000000000003E-2</v>
      </c>
      <c r="D50" s="110">
        <v>-0.219</v>
      </c>
    </row>
    <row r="51" spans="2:4">
      <c r="B51" s="110">
        <v>1.4999999999999999E-2</v>
      </c>
      <c r="C51" s="110">
        <v>5.6000000000000001E-2</v>
      </c>
      <c r="D51" s="110">
        <v>0.23400000000000001</v>
      </c>
    </row>
    <row r="52" spans="2:4">
      <c r="B52" s="110">
        <v>-3.5000000000000003E-2</v>
      </c>
      <c r="C52" s="110">
        <v>0.36499999999999999</v>
      </c>
      <c r="D52" s="110">
        <v>0.44400000000000001</v>
      </c>
    </row>
    <row r="53" spans="2:4">
      <c r="B53" s="110">
        <v>-0.10199999999999999</v>
      </c>
      <c r="C53" s="110">
        <v>-9.2999999999999999E-2</v>
      </c>
      <c r="D53" s="110">
        <v>0.36499999999999999</v>
      </c>
    </row>
    <row r="54" spans="2:4">
      <c r="B54" s="110">
        <v>-5.7000000000000002E-2</v>
      </c>
      <c r="C54" s="110">
        <v>-0.52600000000000002</v>
      </c>
      <c r="D54" s="110">
        <v>-5.0000000000000001E-3</v>
      </c>
    </row>
    <row r="55" spans="2:4">
      <c r="B55" s="110">
        <v>-2.8000000000000001E-2</v>
      </c>
      <c r="C55" s="110">
        <v>-0.51700000000000002</v>
      </c>
      <c r="D55" s="110">
        <v>-0.308</v>
      </c>
    </row>
    <row r="56" spans="2:4">
      <c r="B56" s="110">
        <v>2.8000000000000001E-2</v>
      </c>
      <c r="C56" s="110">
        <v>0.182</v>
      </c>
      <c r="D56" s="110">
        <v>-3.0000000000000001E-3</v>
      </c>
    </row>
    <row r="57" spans="2:4">
      <c r="B57" s="110">
        <v>-2.3E-2</v>
      </c>
      <c r="C57" s="110">
        <v>0.63200000000000001</v>
      </c>
      <c r="D57" s="110">
        <v>-0.17599999999999999</v>
      </c>
    </row>
    <row r="58" spans="2:4">
      <c r="B58" s="110">
        <v>2.1000000000000001E-2</v>
      </c>
      <c r="C58" s="110">
        <v>0.77200000000000002</v>
      </c>
      <c r="D58" s="110">
        <v>-7.4999999999999997E-2</v>
      </c>
    </row>
    <row r="59" spans="2:4">
      <c r="B59" s="110">
        <v>-2.1999999999999999E-2</v>
      </c>
      <c r="C59" s="110">
        <v>0.16300000000000001</v>
      </c>
      <c r="D59" s="110">
        <v>0.19800000000000001</v>
      </c>
    </row>
    <row r="60" spans="2:4">
      <c r="B60" s="110">
        <v>8.1000000000000003E-2</v>
      </c>
      <c r="C60" s="110">
        <v>-9.9000000000000005E-2</v>
      </c>
      <c r="D60" s="110">
        <v>0.41099999999999998</v>
      </c>
    </row>
    <row r="61" spans="2:4">
      <c r="B61" s="110">
        <v>2.9000000000000001E-2</v>
      </c>
      <c r="C61" s="110">
        <v>-0.501</v>
      </c>
      <c r="D61" s="110">
        <v>-0.64100000000000001</v>
      </c>
    </row>
    <row r="62" spans="2:4">
      <c r="B62" s="110">
        <v>5.5E-2</v>
      </c>
      <c r="C62" s="110">
        <v>-0.47199999999999998</v>
      </c>
      <c r="D62" s="110">
        <v>-3.2000000000000001E-2</v>
      </c>
    </row>
    <row r="63" spans="2:4">
      <c r="B63" s="110">
        <v>-5.2999999999999999E-2</v>
      </c>
      <c r="C63" s="110">
        <v>-1.2E-2</v>
      </c>
      <c r="D63" s="110">
        <v>7.0999999999999994E-2</v>
      </c>
    </row>
    <row r="64" spans="2:4">
      <c r="B64" s="110">
        <v>-5.2999999999999999E-2</v>
      </c>
      <c r="C64" s="110">
        <v>0.27400000000000002</v>
      </c>
      <c r="D64" s="110">
        <v>-0.122</v>
      </c>
    </row>
    <row r="65" spans="2:4">
      <c r="B65" s="110">
        <v>-5.0999999999999997E-2</v>
      </c>
      <c r="C65" s="110">
        <v>3.3000000000000002E-2</v>
      </c>
      <c r="D65" s="110">
        <v>0.191</v>
      </c>
    </row>
    <row r="66" spans="2:4">
      <c r="B66" s="110">
        <v>-1E-3</v>
      </c>
      <c r="C66" s="110">
        <v>0.27900000000000003</v>
      </c>
      <c r="D66" s="110">
        <v>-7.2999999999999995E-2</v>
      </c>
    </row>
    <row r="67" spans="2:4">
      <c r="B67" s="110">
        <v>1.7999999999999999E-2</v>
      </c>
      <c r="C67" s="110">
        <v>0.29499999999999998</v>
      </c>
      <c r="D67" s="110">
        <v>-0.216</v>
      </c>
    </row>
    <row r="68" spans="2:4">
      <c r="B68" s="110">
        <v>3.5999999999999997E-2</v>
      </c>
      <c r="C68" s="110">
        <v>-0.17599999999999999</v>
      </c>
      <c r="D68" s="110">
        <v>5.8000000000000003E-2</v>
      </c>
    </row>
    <row r="69" spans="2:4">
      <c r="B69" s="110">
        <v>7.5999999999999998E-2</v>
      </c>
      <c r="C69" s="110">
        <v>-0.42399999999999999</v>
      </c>
      <c r="D69" s="110">
        <v>-5.5E-2</v>
      </c>
    </row>
    <row r="70" spans="2:4">
      <c r="B70" s="110">
        <v>0.108</v>
      </c>
      <c r="C70" s="110">
        <v>-0.39300000000000002</v>
      </c>
      <c r="D70" s="110">
        <v>0.156</v>
      </c>
    </row>
    <row r="71" spans="2:4">
      <c r="B71" s="110">
        <v>0.10299999999999999</v>
      </c>
      <c r="C71" s="110">
        <v>-0.104</v>
      </c>
      <c r="D71" s="110">
        <v>0.58599999999999997</v>
      </c>
    </row>
    <row r="72" spans="2:4">
      <c r="B72" s="110">
        <v>4.0000000000000001E-3</v>
      </c>
      <c r="C72" s="110">
        <v>0.153</v>
      </c>
      <c r="D72" s="110">
        <v>0.33400000000000002</v>
      </c>
    </row>
    <row r="73" spans="2:4">
      <c r="B73" s="110">
        <v>-9.4E-2</v>
      </c>
      <c r="C73" s="110">
        <v>0.36899999999999999</v>
      </c>
      <c r="D73" s="110">
        <v>-0.11600000000000001</v>
      </c>
    </row>
    <row r="74" spans="2:4">
      <c r="B74" s="110">
        <v>-0.20100000000000001</v>
      </c>
      <c r="C74" s="110">
        <v>0.13500000000000001</v>
      </c>
      <c r="D74" s="110">
        <v>-0.51800000000000002</v>
      </c>
    </row>
    <row r="75" spans="2:4">
      <c r="B75" s="110">
        <v>-0.13900000000000001</v>
      </c>
      <c r="C75" s="110">
        <v>4.9000000000000002E-2</v>
      </c>
      <c r="D75" s="110">
        <v>-0.27900000000000003</v>
      </c>
    </row>
    <row r="76" spans="2:4">
      <c r="B76" s="110">
        <v>-4.1000000000000002E-2</v>
      </c>
      <c r="C76" s="110">
        <v>-8.3000000000000004E-2</v>
      </c>
      <c r="D76" s="110">
        <v>0.16500000000000001</v>
      </c>
    </row>
    <row r="77" spans="2:4">
      <c r="B77" s="110">
        <v>0.108</v>
      </c>
      <c r="C77" s="110">
        <v>-0.17599999999999999</v>
      </c>
      <c r="D77" s="110">
        <v>-0.14599999999999999</v>
      </c>
    </row>
    <row r="78" spans="2:4">
      <c r="B78" s="110">
        <v>6.7000000000000004E-2</v>
      </c>
      <c r="C78" s="110">
        <v>-0.23799999999999999</v>
      </c>
      <c r="D78" s="110">
        <v>8.8999999999999996E-2</v>
      </c>
    </row>
    <row r="79" spans="2:4">
      <c r="B79" s="110">
        <v>-2E-3</v>
      </c>
      <c r="C79" s="110">
        <v>-1.4999999999999999E-2</v>
      </c>
      <c r="D79" s="110">
        <v>3.5999999999999997E-2</v>
      </c>
    </row>
    <row r="80" spans="2:4">
      <c r="B80" s="110">
        <v>-9.0999999999999998E-2</v>
      </c>
      <c r="C80" s="110">
        <v>7.8E-2</v>
      </c>
      <c r="D80" s="110">
        <v>0.312</v>
      </c>
    </row>
    <row r="81" spans="2:4">
      <c r="B81" s="110">
        <v>-6.4000000000000001E-2</v>
      </c>
      <c r="C81" s="110">
        <v>2.1999999999999999E-2</v>
      </c>
      <c r="D81" s="110">
        <v>0.30299999999999999</v>
      </c>
    </row>
    <row r="82" spans="2:4">
      <c r="B82" s="110">
        <v>-2.3E-2</v>
      </c>
      <c r="C82" s="110">
        <v>9.0999999999999998E-2</v>
      </c>
      <c r="D82" s="110">
        <v>-0.51700000000000002</v>
      </c>
    </row>
    <row r="83" spans="2:4">
      <c r="B83" s="110">
        <v>-0.01</v>
      </c>
      <c r="C83" s="110">
        <v>2.7E-2</v>
      </c>
      <c r="D83" s="110">
        <v>-4.7E-2</v>
      </c>
    </row>
    <row r="84" spans="2:4">
      <c r="B84" s="110">
        <v>-3.0000000000000001E-3</v>
      </c>
      <c r="C84" s="110">
        <v>-6.7000000000000004E-2</v>
      </c>
      <c r="D84" s="110">
        <v>-0.34399999999999997</v>
      </c>
    </row>
    <row r="85" spans="2:4">
      <c r="B85" s="110">
        <v>-1.4999999999999999E-2</v>
      </c>
      <c r="C85" s="110">
        <v>-0.24099999999999999</v>
      </c>
      <c r="D85" s="110">
        <v>2E-3</v>
      </c>
    </row>
    <row r="86" spans="2:4">
      <c r="B86" s="110">
        <v>0.05</v>
      </c>
      <c r="C86" s="110">
        <v>-0.14299999999999999</v>
      </c>
      <c r="D86" s="110">
        <v>0.42199999999999999</v>
      </c>
    </row>
    <row r="87" spans="2:4">
      <c r="B87" s="110">
        <v>0.104</v>
      </c>
      <c r="C87" s="110">
        <v>3.1E-2</v>
      </c>
      <c r="D87" s="110">
        <v>4.1000000000000002E-2</v>
      </c>
    </row>
    <row r="88" spans="2:4">
      <c r="B88" s="110">
        <v>5.8999999999999997E-2</v>
      </c>
      <c r="C88" s="110">
        <v>0.40100000000000002</v>
      </c>
      <c r="D88" s="110">
        <v>-2.9000000000000001E-2</v>
      </c>
    </row>
    <row r="89" spans="2:4">
      <c r="B89" s="110">
        <v>-0.03</v>
      </c>
      <c r="C89" s="110">
        <v>0.151</v>
      </c>
      <c r="D89" s="110">
        <v>-0.32100000000000001</v>
      </c>
    </row>
    <row r="90" spans="2:4">
      <c r="B90" s="110">
        <v>-0.13300000000000001</v>
      </c>
      <c r="C90" s="110">
        <v>-0.08</v>
      </c>
      <c r="D90" s="110">
        <v>-6.7000000000000004E-2</v>
      </c>
    </row>
    <row r="91" spans="2:4">
      <c r="B91" s="110">
        <v>-1.7999999999999999E-2</v>
      </c>
      <c r="C91" s="110">
        <v>-0.14299999999999999</v>
      </c>
      <c r="D91" s="110">
        <v>0.29699999999999999</v>
      </c>
    </row>
    <row r="92" spans="2:4">
      <c r="B92" s="110">
        <v>4.0000000000000001E-3</v>
      </c>
      <c r="C92" s="110">
        <v>0.35799999999999998</v>
      </c>
      <c r="D92" s="110">
        <v>0.19</v>
      </c>
    </row>
    <row r="93" spans="2:4">
      <c r="B93" s="110">
        <v>3.7999999999999999E-2</v>
      </c>
      <c r="C93" s="110">
        <v>0.41299999999999998</v>
      </c>
      <c r="D93" s="110">
        <v>-0.29299999999999998</v>
      </c>
    </row>
    <row r="94" spans="2:4">
      <c r="B94" s="110">
        <v>-5.0000000000000001E-3</v>
      </c>
      <c r="C94" s="110">
        <v>-4.8000000000000001E-2</v>
      </c>
      <c r="D94" s="110">
        <v>8.3000000000000004E-2</v>
      </c>
    </row>
    <row r="95" spans="2:4">
      <c r="B95" s="110">
        <v>0.154</v>
      </c>
      <c r="C95" s="110">
        <v>-0.25800000000000001</v>
      </c>
      <c r="D95" s="110">
        <v>0.34799999999999998</v>
      </c>
    </row>
    <row r="96" spans="2:4">
      <c r="B96" s="110">
        <v>0.27</v>
      </c>
      <c r="C96" s="110">
        <v>-0.308</v>
      </c>
      <c r="D96" s="110">
        <v>-1.2E-2</v>
      </c>
    </row>
    <row r="97" spans="2:4">
      <c r="B97" s="110">
        <v>0.29199999999999998</v>
      </c>
      <c r="C97" s="110">
        <v>-0.156</v>
      </c>
      <c r="D97" s="110">
        <v>-0.13400000000000001</v>
      </c>
    </row>
    <row r="98" spans="2:4">
      <c r="B98" s="110">
        <v>0.114</v>
      </c>
      <c r="C98" s="110">
        <v>8.6999999999999994E-2</v>
      </c>
      <c r="D98" s="110">
        <v>-0.16500000000000001</v>
      </c>
    </row>
    <row r="99" spans="2:4">
      <c r="B99" s="110">
        <v>-8.9999999999999993E-3</v>
      </c>
      <c r="C99" s="110">
        <v>9.1999999999999998E-2</v>
      </c>
      <c r="D99" s="110">
        <v>-0.13400000000000001</v>
      </c>
    </row>
    <row r="100" spans="2:4">
      <c r="B100" s="110">
        <v>-9.8000000000000004E-2</v>
      </c>
      <c r="C100" s="110">
        <v>0.14499999999999999</v>
      </c>
      <c r="D100" s="110">
        <v>-0.14599999999999999</v>
      </c>
    </row>
    <row r="101" spans="2:4">
      <c r="B101" s="110">
        <v>-0.10199999999999999</v>
      </c>
      <c r="C101" s="110">
        <v>-9.5000000000000001E-2</v>
      </c>
      <c r="D101" s="110">
        <v>0.38600000000000001</v>
      </c>
    </row>
    <row r="102" spans="2:4">
      <c r="B102" s="110">
        <v>-0.17199999999999999</v>
      </c>
      <c r="C102" s="110">
        <v>1.9E-2</v>
      </c>
      <c r="D102" s="110">
        <v>0.438</v>
      </c>
    </row>
    <row r="103" spans="2:4">
      <c r="B103" s="110">
        <v>-0.19</v>
      </c>
      <c r="C103" s="110">
        <v>0.11899999999999999</v>
      </c>
      <c r="D103" s="110">
        <v>-0.31</v>
      </c>
    </row>
    <row r="104" spans="2:4">
      <c r="B104" s="110">
        <v>-0.19800000000000001</v>
      </c>
      <c r="C104" s="110">
        <v>6.9000000000000006E-2</v>
      </c>
      <c r="D104" s="110">
        <v>-7.4999999999999997E-2</v>
      </c>
    </row>
    <row r="105" spans="2:4">
      <c r="B105" s="110">
        <v>-0.11799999999999999</v>
      </c>
      <c r="C105" s="110">
        <v>-0.30499999999999999</v>
      </c>
      <c r="D105" s="110">
        <v>-0.32700000000000001</v>
      </c>
    </row>
    <row r="106" spans="2:4">
      <c r="B106" s="110">
        <v>-4.2999999999999997E-2</v>
      </c>
      <c r="C106" s="110">
        <v>-0.311</v>
      </c>
      <c r="D106" s="110">
        <v>0.17499999999999999</v>
      </c>
    </row>
    <row r="107" spans="2:4">
      <c r="B107" s="110">
        <v>2.5000000000000001E-2</v>
      </c>
      <c r="C107" s="110">
        <v>0.11700000000000001</v>
      </c>
      <c r="D107" s="110">
        <v>0.13100000000000001</v>
      </c>
    </row>
    <row r="108" spans="2:4">
      <c r="B108" s="110">
        <v>5.8000000000000003E-2</v>
      </c>
      <c r="C108" s="110">
        <v>0.06</v>
      </c>
      <c r="D108" s="110">
        <v>0.23499999999999999</v>
      </c>
    </row>
    <row r="109" spans="2:4">
      <c r="B109" s="110">
        <v>2.5000000000000001E-2</v>
      </c>
      <c r="C109" s="110">
        <v>0.16900000000000001</v>
      </c>
      <c r="D109" s="110">
        <v>0.16300000000000001</v>
      </c>
    </row>
    <row r="110" spans="2:4">
      <c r="B110" s="110">
        <v>0.04</v>
      </c>
      <c r="C110" s="110">
        <v>9.1999999999999998E-2</v>
      </c>
      <c r="D110" s="110">
        <v>-0.317</v>
      </c>
    </row>
    <row r="111" spans="2:4">
      <c r="B111" s="110">
        <v>3.1E-2</v>
      </c>
      <c r="C111" s="110">
        <v>-0.29299999999999998</v>
      </c>
      <c r="D111" s="110">
        <v>-0.39400000000000002</v>
      </c>
    </row>
    <row r="112" spans="2:4">
      <c r="B112" s="110">
        <v>0.13800000000000001</v>
      </c>
      <c r="C112" s="110">
        <v>-6.0999999999999999E-2</v>
      </c>
      <c r="D112" s="110">
        <v>-0.34799999999999998</v>
      </c>
    </row>
    <row r="113" spans="2:4">
      <c r="B113" s="110">
        <v>9.4E-2</v>
      </c>
      <c r="C113" s="110">
        <v>0.111</v>
      </c>
      <c r="D113" s="110">
        <v>6.6000000000000003E-2</v>
      </c>
    </row>
    <row r="114" spans="2:4">
      <c r="B114" s="110">
        <v>5.0999999999999997E-2</v>
      </c>
      <c r="C114" s="110">
        <v>0.249</v>
      </c>
      <c r="D114" s="110">
        <v>0.316</v>
      </c>
    </row>
    <row r="115" spans="2:4">
      <c r="B115" s="110">
        <v>-0.13</v>
      </c>
      <c r="C115" s="110">
        <v>-7.0000000000000001E-3</v>
      </c>
      <c r="D115" s="110">
        <v>-0.155</v>
      </c>
    </row>
    <row r="116" spans="2:4">
      <c r="B116" s="110">
        <v>-0.13300000000000001</v>
      </c>
      <c r="C116" s="110">
        <v>-0.157</v>
      </c>
      <c r="D116" s="110">
        <v>0.28899999999999998</v>
      </c>
    </row>
    <row r="117" spans="2:4">
      <c r="B117" s="110">
        <v>-0.10199999999999999</v>
      </c>
      <c r="C117" s="110">
        <v>1.4999999999999999E-2</v>
      </c>
      <c r="D117" s="110">
        <v>-0.159</v>
      </c>
    </row>
    <row r="118" spans="2:4">
      <c r="B118" s="110">
        <v>0.03</v>
      </c>
      <c r="C118" s="110">
        <v>0.151</v>
      </c>
      <c r="D118" s="110">
        <v>-3.1E-2</v>
      </c>
    </row>
    <row r="119" spans="2:4">
      <c r="B119" s="110">
        <v>0.10299999999999999</v>
      </c>
      <c r="C119" s="110">
        <v>-0.106</v>
      </c>
      <c r="D119" s="110">
        <v>0.27300000000000002</v>
      </c>
    </row>
    <row r="120" spans="2:4">
      <c r="B120" s="110">
        <v>0.16200000000000001</v>
      </c>
      <c r="C120" s="110">
        <v>-0.14899999999999999</v>
      </c>
      <c r="D120" s="110">
        <v>0.38800000000000001</v>
      </c>
    </row>
    <row r="121" spans="2:4">
      <c r="B121" s="110">
        <v>0.159</v>
      </c>
      <c r="C121" s="110">
        <v>4.9000000000000002E-2</v>
      </c>
      <c r="D121" s="110">
        <v>-0.33400000000000002</v>
      </c>
    </row>
    <row r="122" spans="2:4">
      <c r="B122" s="110">
        <v>7.8E-2</v>
      </c>
      <c r="C122" s="110">
        <v>-0.10199999999999999</v>
      </c>
      <c r="D122" s="110">
        <v>-0.11600000000000001</v>
      </c>
    </row>
    <row r="123" spans="2:4">
      <c r="B123" s="110">
        <v>-5.5E-2</v>
      </c>
      <c r="C123" s="110">
        <v>3.5999999999999997E-2</v>
      </c>
      <c r="D123" s="110">
        <v>-0.214</v>
      </c>
    </row>
    <row r="124" spans="2:4">
      <c r="B124" s="110">
        <v>-0.14699999999999999</v>
      </c>
      <c r="C124" s="110">
        <v>0.13800000000000001</v>
      </c>
      <c r="D124" s="110">
        <v>0.10100000000000001</v>
      </c>
    </row>
    <row r="125" spans="2:4">
      <c r="B125" s="110">
        <v>-0.159</v>
      </c>
      <c r="C125" s="110">
        <v>0.20799999999999999</v>
      </c>
      <c r="D125" s="110">
        <v>0.2</v>
      </c>
    </row>
    <row r="126" spans="2:4">
      <c r="B126" s="110">
        <v>-9.8000000000000004E-2</v>
      </c>
      <c r="C126" s="110">
        <v>-0.156</v>
      </c>
      <c r="D126" s="110">
        <v>0.17499999999999999</v>
      </c>
    </row>
    <row r="127" spans="2:4">
      <c r="B127" s="110">
        <v>-7.1999999999999995E-2</v>
      </c>
      <c r="C127" s="110">
        <v>1.7000000000000001E-2</v>
      </c>
      <c r="D127" s="110">
        <v>2.5000000000000001E-2</v>
      </c>
    </row>
    <row r="128" spans="2:4">
      <c r="B128" s="110">
        <v>-7.8E-2</v>
      </c>
      <c r="C128" s="110">
        <v>0.20599999999999999</v>
      </c>
      <c r="D128" s="110">
        <v>-0.14199999999999999</v>
      </c>
    </row>
    <row r="129" spans="2:4">
      <c r="B129" s="110">
        <v>-8.4000000000000005E-2</v>
      </c>
      <c r="C129" s="110">
        <v>-7.3999999999999996E-2</v>
      </c>
      <c r="D129" s="110">
        <v>-0.35099999999999998</v>
      </c>
    </row>
    <row r="130" spans="2:4">
      <c r="B130" s="110">
        <v>-4.2999999999999997E-2</v>
      </c>
      <c r="C130" s="110">
        <v>1.2E-2</v>
      </c>
      <c r="D130" s="110">
        <v>0.183</v>
      </c>
    </row>
    <row r="131" spans="2:4">
      <c r="B131" s="110">
        <v>4.1000000000000002E-2</v>
      </c>
      <c r="C131" s="110">
        <v>0.13</v>
      </c>
      <c r="D131" s="110">
        <v>-2.5000000000000001E-2</v>
      </c>
    </row>
    <row r="132" spans="2:4">
      <c r="B132" s="110">
        <v>0.08</v>
      </c>
      <c r="C132" s="110">
        <v>-5.5E-2</v>
      </c>
      <c r="D132" s="110">
        <v>-0.113</v>
      </c>
    </row>
    <row r="133" spans="2:4">
      <c r="B133" s="110">
        <v>7.6999999999999999E-2</v>
      </c>
      <c r="C133" s="110">
        <v>-0.54900000000000004</v>
      </c>
      <c r="D133" s="110">
        <v>-0.193</v>
      </c>
    </row>
    <row r="134" spans="2:4">
      <c r="B134" s="110">
        <v>7.6999999999999999E-2</v>
      </c>
      <c r="C134" s="110">
        <v>-0.10100000000000001</v>
      </c>
      <c r="D134" s="110">
        <v>6.0000000000000001E-3</v>
      </c>
    </row>
    <row r="135" spans="2:4">
      <c r="B135" s="110">
        <v>6.7000000000000004E-2</v>
      </c>
      <c r="C135" s="110">
        <v>-0.39800000000000002</v>
      </c>
      <c r="D135" s="110">
        <v>-6.2E-2</v>
      </c>
    </row>
    <row r="136" spans="2:4">
      <c r="B136" s="110">
        <v>0.107</v>
      </c>
      <c r="C136" s="110">
        <v>0.13100000000000001</v>
      </c>
      <c r="D136" s="110">
        <v>0.13400000000000001</v>
      </c>
    </row>
    <row r="137" spans="2:4">
      <c r="B137" s="110">
        <v>8.6999999999999994E-2</v>
      </c>
      <c r="C137" s="110">
        <v>0.311</v>
      </c>
      <c r="D137" s="110">
        <v>0.14699999999999999</v>
      </c>
    </row>
    <row r="138" spans="2:4">
      <c r="B138" s="110">
        <v>0.107</v>
      </c>
      <c r="C138" s="110">
        <v>0.47699999999999998</v>
      </c>
      <c r="D138" s="110">
        <v>0.13100000000000001</v>
      </c>
    </row>
    <row r="139" spans="2:4">
      <c r="B139" s="110">
        <v>6.0999999999999999E-2</v>
      </c>
      <c r="C139" s="110">
        <v>0.30199999999999999</v>
      </c>
      <c r="D139" s="110">
        <v>0.308</v>
      </c>
    </row>
    <row r="140" spans="2:4">
      <c r="B140" s="110">
        <v>-7.4999999999999997E-2</v>
      </c>
      <c r="C140" s="110">
        <v>-2.1000000000000001E-2</v>
      </c>
      <c r="D140" s="110">
        <v>6.9000000000000006E-2</v>
      </c>
    </row>
    <row r="141" spans="2:4">
      <c r="B141" s="110">
        <v>-0.14399999999999999</v>
      </c>
      <c r="C141" s="110">
        <v>0.01</v>
      </c>
      <c r="D141" s="110">
        <v>-0.41399999999999998</v>
      </c>
    </row>
    <row r="142" spans="2:4">
      <c r="B142" s="110">
        <v>-0.17599999999999999</v>
      </c>
      <c r="C142" s="110">
        <v>5.0000000000000001E-3</v>
      </c>
      <c r="D142" s="110">
        <v>-0.308</v>
      </c>
    </row>
    <row r="143" spans="2:4">
      <c r="B143" s="110">
        <v>2.1999999999999999E-2</v>
      </c>
      <c r="C143" s="110">
        <v>-0.20300000000000001</v>
      </c>
      <c r="D143" s="110">
        <v>3.1E-2</v>
      </c>
    </row>
    <row r="144" spans="2:4">
      <c r="B144" s="110">
        <v>6.0999999999999999E-2</v>
      </c>
      <c r="C144" s="110">
        <v>-6.3E-2</v>
      </c>
      <c r="D144" s="110">
        <v>-4.3999999999999997E-2</v>
      </c>
    </row>
    <row r="145" spans="2:4">
      <c r="B145" s="110">
        <v>9.5000000000000001E-2</v>
      </c>
      <c r="C145" s="110">
        <v>-6.9000000000000006E-2</v>
      </c>
      <c r="D145" s="110">
        <v>0.55700000000000005</v>
      </c>
    </row>
    <row r="146" spans="2:4">
      <c r="B146" s="110">
        <v>-4.2999999999999997E-2</v>
      </c>
      <c r="C146" s="110">
        <v>-0.23799999999999999</v>
      </c>
      <c r="D146" s="110">
        <v>5.0999999999999997E-2</v>
      </c>
    </row>
    <row r="147" spans="2:4">
      <c r="B147" s="110">
        <v>-7.8E-2</v>
      </c>
      <c r="C147" s="110">
        <v>-0.121</v>
      </c>
      <c r="D147" s="110">
        <v>-0.10199999999999999</v>
      </c>
    </row>
    <row r="148" spans="2:4">
      <c r="B148" s="110">
        <v>-0.13600000000000001</v>
      </c>
      <c r="C148" s="110">
        <v>0.17899999999999999</v>
      </c>
      <c r="D148" s="110">
        <v>-7.3999999999999996E-2</v>
      </c>
    </row>
    <row r="149" spans="2:4">
      <c r="B149" s="110">
        <v>-8.6999999999999994E-2</v>
      </c>
      <c r="C149" s="110">
        <v>0.20100000000000001</v>
      </c>
      <c r="D149" s="110">
        <v>-0.38200000000000001</v>
      </c>
    </row>
    <row r="150" spans="2:4">
      <c r="B150" s="110">
        <v>-6.4000000000000001E-2</v>
      </c>
      <c r="C150" s="110">
        <v>0.44700000000000001</v>
      </c>
      <c r="D150" s="110">
        <v>0.20899999999999999</v>
      </c>
    </row>
    <row r="151" spans="2:4">
      <c r="B151" s="110">
        <v>2.3E-2</v>
      </c>
      <c r="C151" s="110">
        <v>2.5000000000000001E-2</v>
      </c>
      <c r="D151" s="110">
        <v>0.16400000000000001</v>
      </c>
    </row>
    <row r="152" spans="2:4">
      <c r="B152" s="110">
        <v>5.0999999999999997E-2</v>
      </c>
      <c r="C152" s="110">
        <v>-0.56799999999999995</v>
      </c>
      <c r="D152" s="110">
        <v>1.0999999999999999E-2</v>
      </c>
    </row>
    <row r="153" spans="2:4">
      <c r="B153" s="110">
        <v>8.5000000000000006E-2</v>
      </c>
      <c r="C153" s="110">
        <v>-0.38200000000000001</v>
      </c>
      <c r="D153" s="110">
        <v>-1.7999999999999999E-2</v>
      </c>
    </row>
    <row r="154" spans="2:4">
      <c r="B154" s="110">
        <v>8.5999999999999993E-2</v>
      </c>
      <c r="C154" s="110">
        <v>-1.7999999999999999E-2</v>
      </c>
      <c r="D154" s="110">
        <v>-1.7000000000000001E-2</v>
      </c>
    </row>
    <row r="155" spans="2:4">
      <c r="B155" s="110">
        <v>0.10299999999999999</v>
      </c>
      <c r="C155" s="110">
        <v>-0.192</v>
      </c>
    </row>
    <row r="156" spans="2:4">
      <c r="B156" s="110">
        <v>0.11799999999999999</v>
      </c>
      <c r="C156" s="110">
        <v>1.0999999999999999E-2</v>
      </c>
    </row>
    <row r="157" spans="2:4">
      <c r="B157" s="110">
        <v>0.122</v>
      </c>
      <c r="C157" s="110">
        <v>6.5000000000000002E-2</v>
      </c>
    </row>
    <row r="158" spans="2:4">
      <c r="B158" s="110">
        <v>7.6999999999999999E-2</v>
      </c>
      <c r="C158" s="110">
        <v>1.0999999999999999E-2</v>
      </c>
    </row>
    <row r="159" spans="2:4">
      <c r="B159" s="110">
        <v>1.6E-2</v>
      </c>
      <c r="C159" s="110">
        <v>0.14599999999999999</v>
      </c>
    </row>
    <row r="160" spans="2:4">
      <c r="B160" s="110">
        <v>-0.11899999999999999</v>
      </c>
      <c r="C160" s="110">
        <v>0.33700000000000002</v>
      </c>
    </row>
    <row r="161" spans="2:3">
      <c r="B161" s="110">
        <v>-0.16700000000000001</v>
      </c>
      <c r="C161" s="110">
        <v>0.10100000000000001</v>
      </c>
    </row>
    <row r="162" spans="2:3">
      <c r="B162" s="110">
        <v>-0.16</v>
      </c>
      <c r="C162" s="110">
        <v>-4.9000000000000002E-2</v>
      </c>
    </row>
    <row r="163" spans="2:3">
      <c r="B163" s="110">
        <v>1.2E-2</v>
      </c>
      <c r="C163" s="110">
        <v>0.20799999999999999</v>
      </c>
    </row>
    <row r="164" spans="2:3">
      <c r="B164" s="110">
        <v>0.16800000000000001</v>
      </c>
      <c r="C164" s="110">
        <v>7.1999999999999995E-2</v>
      </c>
    </row>
    <row r="165" spans="2:3">
      <c r="B165" s="110">
        <v>0.16900000000000001</v>
      </c>
      <c r="C165" s="110">
        <v>1.9E-2</v>
      </c>
    </row>
    <row r="166" spans="2:3">
      <c r="B166" s="110">
        <v>3.7999999999999999E-2</v>
      </c>
      <c r="C166" s="110">
        <v>-0.19700000000000001</v>
      </c>
    </row>
    <row r="167" spans="2:3">
      <c r="B167" s="110">
        <v>-0.17399999999999999</v>
      </c>
      <c r="C167" s="110">
        <v>-1.7999999999999999E-2</v>
      </c>
    </row>
    <row r="168" spans="2:3">
      <c r="B168" s="110">
        <v>-0.14399999999999999</v>
      </c>
      <c r="C168" s="110">
        <v>7.0000000000000007E-2</v>
      </c>
    </row>
    <row r="169" spans="2:3">
      <c r="B169" s="110">
        <v>-6.9000000000000006E-2</v>
      </c>
      <c r="C169" s="110">
        <v>3.9E-2</v>
      </c>
    </row>
    <row r="170" spans="2:3">
      <c r="B170" s="110">
        <v>7.8E-2</v>
      </c>
      <c r="C170" s="110">
        <v>-1.7000000000000001E-2</v>
      </c>
    </row>
    <row r="171" spans="2:3">
      <c r="B171" s="110">
        <v>3.1E-2</v>
      </c>
      <c r="C171" s="110">
        <v>-0.60799999999999998</v>
      </c>
    </row>
    <row r="172" spans="2:3">
      <c r="B172" s="110">
        <v>1.9E-2</v>
      </c>
      <c r="C172" s="110">
        <v>1.7000000000000001E-2</v>
      </c>
    </row>
    <row r="173" spans="2:3">
      <c r="B173" s="110">
        <v>-1.4E-2</v>
      </c>
      <c r="C173" s="110">
        <v>0.46100000000000002</v>
      </c>
    </row>
    <row r="174" spans="2:3">
      <c r="B174" s="110">
        <v>2.5000000000000001E-2</v>
      </c>
      <c r="C174" s="110">
        <v>0.218</v>
      </c>
    </row>
    <row r="175" spans="2:3">
      <c r="B175" s="110">
        <v>1E-3</v>
      </c>
      <c r="C175" s="110">
        <v>0.124</v>
      </c>
    </row>
    <row r="176" spans="2:3">
      <c r="B176" s="110">
        <v>-3.2000000000000001E-2</v>
      </c>
      <c r="C176" s="110">
        <v>-0.38700000000000001</v>
      </c>
    </row>
    <row r="177" spans="2:3">
      <c r="B177" s="110">
        <v>-8.6999999999999994E-2</v>
      </c>
      <c r="C177" s="110">
        <v>-0.153</v>
      </c>
    </row>
    <row r="178" spans="2:3">
      <c r="B178" s="110">
        <v>-8.5000000000000006E-2</v>
      </c>
      <c r="C178" s="110">
        <v>-0.121</v>
      </c>
    </row>
    <row r="179" spans="2:3">
      <c r="B179" s="110">
        <v>-6.3E-2</v>
      </c>
      <c r="C179" s="110">
        <v>-5.6000000000000001E-2</v>
      </c>
    </row>
    <row r="180" spans="2:3">
      <c r="B180" s="110">
        <v>4.1000000000000002E-2</v>
      </c>
      <c r="C180" s="110">
        <v>-5.2999999999999999E-2</v>
      </c>
    </row>
    <row r="181" spans="2:3">
      <c r="B181" s="110">
        <v>7.1999999999999995E-2</v>
      </c>
      <c r="C181" s="110">
        <v>-0.124</v>
      </c>
    </row>
    <row r="182" spans="2:3">
      <c r="B182" s="110">
        <v>0.13300000000000001</v>
      </c>
      <c r="C182" s="110">
        <v>4.0000000000000001E-3</v>
      </c>
    </row>
    <row r="183" spans="2:3">
      <c r="B183" s="110">
        <v>0.05</v>
      </c>
      <c r="C183" s="110">
        <v>0.185</v>
      </c>
    </row>
    <row r="184" spans="2:3">
      <c r="B184" s="110">
        <v>-1.4E-2</v>
      </c>
      <c r="C184" s="110">
        <v>0.60699999999999998</v>
      </c>
    </row>
    <row r="185" spans="2:3">
      <c r="B185" s="110">
        <v>-0.126</v>
      </c>
      <c r="C185" s="110">
        <v>0.56799999999999995</v>
      </c>
    </row>
    <row r="186" spans="2:3">
      <c r="B186" s="110">
        <v>-0.115</v>
      </c>
      <c r="C186" s="110">
        <v>4.3999999999999997E-2</v>
      </c>
    </row>
    <row r="187" spans="2:3">
      <c r="B187" s="110">
        <v>7.0000000000000001E-3</v>
      </c>
      <c r="C187" s="110">
        <v>-7.0000000000000001E-3</v>
      </c>
    </row>
    <row r="188" spans="2:3">
      <c r="B188" s="110">
        <v>0.129</v>
      </c>
      <c r="C188" s="110">
        <v>-0.98699999999999999</v>
      </c>
    </row>
    <row r="189" spans="2:3">
      <c r="B189" s="110">
        <v>0.13</v>
      </c>
      <c r="C189" s="110">
        <v>-0.76900000000000002</v>
      </c>
    </row>
    <row r="190" spans="2:3">
      <c r="B190" s="110">
        <v>-3.6999999999999998E-2</v>
      </c>
      <c r="C190" s="110">
        <v>0.161</v>
      </c>
    </row>
    <row r="191" spans="2:3">
      <c r="B191" s="110">
        <v>-0.187</v>
      </c>
      <c r="C191" s="110">
        <v>0.26</v>
      </c>
    </row>
    <row r="192" spans="2:3">
      <c r="B192" s="110">
        <v>-0.192</v>
      </c>
      <c r="C192" s="110">
        <v>0.188</v>
      </c>
    </row>
    <row r="193" spans="2:3">
      <c r="B193" s="110">
        <v>-8.2000000000000003E-2</v>
      </c>
      <c r="C193" s="110">
        <v>0.23400000000000001</v>
      </c>
    </row>
    <row r="194" spans="2:3">
      <c r="B194" s="110">
        <v>2.9000000000000001E-2</v>
      </c>
      <c r="C194" s="110">
        <v>0.09</v>
      </c>
    </row>
    <row r="195" spans="2:3">
      <c r="B195" s="110">
        <v>5.2999999999999999E-2</v>
      </c>
      <c r="C195" s="110">
        <v>5.3999999999999999E-2</v>
      </c>
    </row>
    <row r="196" spans="2:3">
      <c r="B196" s="110">
        <v>4.4999999999999998E-2</v>
      </c>
      <c r="C196" s="110">
        <v>-0.41299999999999998</v>
      </c>
    </row>
    <row r="197" spans="2:3">
      <c r="B197" s="110">
        <v>3.6999999999999998E-2</v>
      </c>
      <c r="C197" s="110">
        <v>-0.107</v>
      </c>
    </row>
    <row r="198" spans="2:3">
      <c r="B198" s="110">
        <v>3.7999999999999999E-2</v>
      </c>
      <c r="C198" s="110">
        <v>0.08</v>
      </c>
    </row>
    <row r="199" spans="2:3">
      <c r="B199" s="110">
        <v>5.7000000000000002E-2</v>
      </c>
      <c r="C199" s="110">
        <v>0.107</v>
      </c>
    </row>
    <row r="200" spans="2:3">
      <c r="B200" s="110">
        <v>6.3E-2</v>
      </c>
      <c r="C200" s="110">
        <v>0.18</v>
      </c>
    </row>
    <row r="201" spans="2:3">
      <c r="B201" s="110">
        <v>7.9000000000000001E-2</v>
      </c>
      <c r="C201" s="110">
        <v>0.14299999999999999</v>
      </c>
    </row>
    <row r="202" spans="2:3">
      <c r="B202" s="110">
        <v>0.05</v>
      </c>
      <c r="C202" s="110">
        <v>0.115</v>
      </c>
    </row>
    <row r="203" spans="2:3">
      <c r="B203" s="110">
        <v>2.1999999999999999E-2</v>
      </c>
      <c r="C203" s="110">
        <v>-0.14299999999999999</v>
      </c>
    </row>
    <row r="204" spans="2:3">
      <c r="B204" s="110">
        <v>-5.1999999999999998E-2</v>
      </c>
      <c r="C204" s="110">
        <v>-0.14099999999999999</v>
      </c>
    </row>
    <row r="205" spans="2:3">
      <c r="B205" s="110">
        <v>-8.3000000000000004E-2</v>
      </c>
      <c r="C205" s="110">
        <v>-0.22</v>
      </c>
    </row>
    <row r="206" spans="2:3">
      <c r="B206" s="110">
        <v>-0.10299999999999999</v>
      </c>
      <c r="C206" s="110">
        <v>-0.23400000000000001</v>
      </c>
    </row>
    <row r="207" spans="2:3">
      <c r="B207" s="110">
        <v>1.2E-2</v>
      </c>
      <c r="C207" s="110">
        <v>0.13200000000000001</v>
      </c>
    </row>
    <row r="208" spans="2:3">
      <c r="B208" s="110">
        <v>6.7000000000000004E-2</v>
      </c>
      <c r="C208" s="110">
        <v>0.33700000000000002</v>
      </c>
    </row>
    <row r="209" spans="2:3">
      <c r="B209" s="110">
        <v>0.17100000000000001</v>
      </c>
      <c r="C209" s="110">
        <v>5.0000000000000001E-3</v>
      </c>
    </row>
    <row r="210" spans="2:3">
      <c r="B210" s="110">
        <v>0.112</v>
      </c>
      <c r="C210" s="110">
        <v>1.2E-2</v>
      </c>
    </row>
    <row r="211" spans="2:3">
      <c r="B211" s="110">
        <v>0.192</v>
      </c>
      <c r="C211" s="110">
        <v>-0.19400000000000001</v>
      </c>
    </row>
    <row r="212" spans="2:3">
      <c r="B212" s="110">
        <v>0.113</v>
      </c>
      <c r="C212" s="110">
        <v>-8.4000000000000005E-2</v>
      </c>
    </row>
    <row r="213" spans="2:3">
      <c r="B213" s="110">
        <v>2.5000000000000001E-2</v>
      </c>
      <c r="C213" s="110">
        <v>0.1</v>
      </c>
    </row>
    <row r="214" spans="2:3">
      <c r="B214" s="110">
        <v>-0.29099999999999998</v>
      </c>
      <c r="C214" s="110">
        <v>-5.8999999999999997E-2</v>
      </c>
    </row>
    <row r="215" spans="2:3">
      <c r="B215" s="110">
        <v>-0.41299999999999998</v>
      </c>
      <c r="C215" s="110">
        <v>-6.8000000000000005E-2</v>
      </c>
    </row>
    <row r="216" spans="2:3">
      <c r="B216" s="110">
        <v>-0.372</v>
      </c>
      <c r="C216" s="110">
        <v>-0.161</v>
      </c>
    </row>
    <row r="217" spans="2:3">
      <c r="B217" s="110">
        <v>-0.09</v>
      </c>
      <c r="C217" s="110">
        <v>6.0999999999999999E-2</v>
      </c>
    </row>
    <row r="218" spans="2:3">
      <c r="B218" s="110">
        <v>6.7000000000000004E-2</v>
      </c>
      <c r="C218" s="110">
        <v>0.28999999999999998</v>
      </c>
    </row>
    <row r="219" spans="2:3">
      <c r="B219" s="110">
        <v>0.13700000000000001</v>
      </c>
      <c r="C219" s="110">
        <v>0.34699999999999998</v>
      </c>
    </row>
    <row r="220" spans="2:3">
      <c r="B220" s="110">
        <v>0.114</v>
      </c>
      <c r="C220" s="110">
        <v>0.23</v>
      </c>
    </row>
    <row r="221" spans="2:3">
      <c r="B221" s="110">
        <v>0.156</v>
      </c>
      <c r="C221" s="110">
        <v>0.113</v>
      </c>
    </row>
    <row r="222" spans="2:3">
      <c r="B222" s="110">
        <v>0.158</v>
      </c>
      <c r="C222" s="110">
        <v>-0.10100000000000001</v>
      </c>
    </row>
    <row r="223" spans="2:3">
      <c r="B223" s="110">
        <v>0.10100000000000001</v>
      </c>
      <c r="C223" s="110">
        <v>-0.106</v>
      </c>
    </row>
    <row r="224" spans="2:3">
      <c r="B224" s="110">
        <v>3.9E-2</v>
      </c>
      <c r="C224" s="110">
        <v>-4.5999999999999999E-2</v>
      </c>
    </row>
    <row r="225" spans="2:3">
      <c r="B225" s="110">
        <v>3.3000000000000002E-2</v>
      </c>
      <c r="C225" s="110">
        <v>0.10299999999999999</v>
      </c>
    </row>
    <row r="226" spans="2:3">
      <c r="B226" s="110">
        <v>7.1999999999999995E-2</v>
      </c>
      <c r="C226" s="110">
        <v>9.9000000000000005E-2</v>
      </c>
    </row>
    <row r="227" spans="2:3">
      <c r="B227" s="110">
        <v>8.9999999999999993E-3</v>
      </c>
      <c r="C227" s="110">
        <v>-0.52</v>
      </c>
    </row>
    <row r="228" spans="2:3">
      <c r="B228" s="110">
        <v>-6.8000000000000005E-2</v>
      </c>
      <c r="C228" s="110">
        <v>-0.28499999999999998</v>
      </c>
    </row>
    <row r="229" spans="2:3">
      <c r="B229" s="110">
        <v>-0.14299999999999999</v>
      </c>
      <c r="C229" s="110">
        <v>-0.14099999999999999</v>
      </c>
    </row>
    <row r="230" spans="2:3">
      <c r="B230" s="110">
        <v>-7.9000000000000001E-2</v>
      </c>
      <c r="C230" s="110">
        <v>-0.20699999999999999</v>
      </c>
    </row>
    <row r="231" spans="2:3">
      <c r="B231" s="110">
        <v>-3.0000000000000001E-3</v>
      </c>
      <c r="C231" s="110">
        <v>0.192</v>
      </c>
    </row>
    <row r="232" spans="2:3">
      <c r="B232" s="110">
        <v>5.8000000000000003E-2</v>
      </c>
      <c r="C232" s="110">
        <v>0.153</v>
      </c>
    </row>
    <row r="233" spans="2:3">
      <c r="B233" s="110">
        <v>5.3999999999999999E-2</v>
      </c>
      <c r="C233" s="110">
        <v>0.442</v>
      </c>
    </row>
    <row r="234" spans="2:3">
      <c r="B234" s="110">
        <v>2E-3</v>
      </c>
      <c r="C234" s="110">
        <v>0.114</v>
      </c>
    </row>
    <row r="235" spans="2:3">
      <c r="B235" s="110">
        <v>-8.0000000000000002E-3</v>
      </c>
      <c r="C235" s="110">
        <v>-0.107</v>
      </c>
    </row>
    <row r="236" spans="2:3">
      <c r="B236" s="110">
        <v>-3.7999999999999999E-2</v>
      </c>
      <c r="C236" s="110">
        <v>-7.4999999999999997E-2</v>
      </c>
    </row>
    <row r="237" spans="2:3">
      <c r="B237" s="110">
        <v>-0.02</v>
      </c>
      <c r="C237" s="110">
        <v>-0.32200000000000001</v>
      </c>
    </row>
    <row r="238" spans="2:3">
      <c r="B238" s="110">
        <v>-8.5999999999999993E-2</v>
      </c>
      <c r="C238" s="110">
        <v>1.2999999999999999E-2</v>
      </c>
    </row>
    <row r="239" spans="2:3">
      <c r="B239" s="110">
        <v>-0.09</v>
      </c>
      <c r="C239" s="110">
        <v>0.21299999999999999</v>
      </c>
    </row>
    <row r="240" spans="2:3">
      <c r="B240" s="110">
        <v>-0.125</v>
      </c>
      <c r="C240" s="110">
        <v>-6.2E-2</v>
      </c>
    </row>
    <row r="241" spans="2:3">
      <c r="B241" s="110">
        <v>-3.9E-2</v>
      </c>
      <c r="C241" s="110">
        <v>-1.4E-2</v>
      </c>
    </row>
    <row r="242" spans="2:3">
      <c r="B242" s="110">
        <v>0.03</v>
      </c>
      <c r="C242" s="110">
        <v>-1E-3</v>
      </c>
    </row>
    <row r="243" spans="2:3">
      <c r="B243" s="110">
        <v>0.10199999999999999</v>
      </c>
      <c r="C243" s="110">
        <v>-0.313</v>
      </c>
    </row>
    <row r="244" spans="2:3">
      <c r="B244" s="110">
        <v>0.12</v>
      </c>
      <c r="C244" s="110">
        <v>-0.13700000000000001</v>
      </c>
    </row>
    <row r="245" spans="2:3">
      <c r="B245" s="110">
        <v>7.8E-2</v>
      </c>
      <c r="C245" s="110">
        <v>0.183</v>
      </c>
    </row>
    <row r="246" spans="2:3">
      <c r="B246" s="110">
        <v>6.3E-2</v>
      </c>
      <c r="C246" s="110">
        <v>0.375</v>
      </c>
    </row>
    <row r="247" spans="2:3">
      <c r="B247" s="110">
        <v>-3.4000000000000002E-2</v>
      </c>
      <c r="C247" s="110">
        <v>0.495</v>
      </c>
    </row>
    <row r="248" spans="2:3">
      <c r="B248" s="110">
        <v>-6.8000000000000005E-2</v>
      </c>
      <c r="C248" s="110">
        <v>0.40600000000000003</v>
      </c>
    </row>
    <row r="249" spans="2:3">
      <c r="B249" s="110">
        <v>-0.13600000000000001</v>
      </c>
      <c r="C249" s="110">
        <v>-9.7000000000000003E-2</v>
      </c>
    </row>
    <row r="250" spans="2:3">
      <c r="B250" s="110">
        <v>-6.7000000000000004E-2</v>
      </c>
      <c r="C250" s="110">
        <v>-0.69</v>
      </c>
    </row>
    <row r="251" spans="2:3">
      <c r="B251" s="110">
        <v>-7.0000000000000001E-3</v>
      </c>
      <c r="C251" s="110">
        <v>-0.441</v>
      </c>
    </row>
    <row r="252" spans="2:3">
      <c r="B252" s="110">
        <v>8.5000000000000006E-2</v>
      </c>
      <c r="C252" s="110">
        <v>-0.154</v>
      </c>
    </row>
    <row r="253" spans="2:3">
      <c r="B253" s="110">
        <v>9.0999999999999998E-2</v>
      </c>
      <c r="C253" s="110">
        <v>0.14799999999999999</v>
      </c>
    </row>
    <row r="254" spans="2:3">
      <c r="B254" s="110">
        <v>5.5E-2</v>
      </c>
      <c r="C254" s="110">
        <v>0.25800000000000001</v>
      </c>
    </row>
    <row r="255" spans="2:3">
      <c r="B255" s="110">
        <v>1.9E-2</v>
      </c>
      <c r="C255" s="110">
        <v>0.252</v>
      </c>
    </row>
    <row r="256" spans="2:3">
      <c r="B256" s="110">
        <v>-8.0000000000000002E-3</v>
      </c>
      <c r="C256" s="110">
        <v>6.6000000000000003E-2</v>
      </c>
    </row>
    <row r="257" spans="2:3">
      <c r="B257" s="110">
        <v>-8.0000000000000002E-3</v>
      </c>
      <c r="C257" s="110">
        <v>-0.34899999999999998</v>
      </c>
    </row>
    <row r="258" spans="2:3">
      <c r="B258" s="110">
        <v>-2.1999999999999999E-2</v>
      </c>
      <c r="C258" s="110">
        <v>-0.22800000000000001</v>
      </c>
    </row>
    <row r="259" spans="2:3">
      <c r="B259" s="110">
        <v>-1.7999999999999999E-2</v>
      </c>
      <c r="C259" s="110">
        <v>-0.129</v>
      </c>
    </row>
    <row r="260" spans="2:3">
      <c r="B260" s="110">
        <v>3.5000000000000003E-2</v>
      </c>
      <c r="C260" s="110">
        <v>-0.105</v>
      </c>
    </row>
    <row r="261" spans="2:3">
      <c r="B261" s="110">
        <v>5.6000000000000001E-2</v>
      </c>
      <c r="C261" s="110">
        <v>7.3999999999999996E-2</v>
      </c>
    </row>
    <row r="262" spans="2:3">
      <c r="B262" s="110">
        <v>0.10100000000000001</v>
      </c>
      <c r="C262" s="110">
        <v>6.5000000000000002E-2</v>
      </c>
    </row>
    <row r="263" spans="2:3">
      <c r="B263" s="110">
        <v>8.4000000000000005E-2</v>
      </c>
      <c r="C263" s="110">
        <v>0.497</v>
      </c>
    </row>
    <row r="264" spans="2:3">
      <c r="B264" s="110">
        <v>0.112</v>
      </c>
      <c r="C264" s="110">
        <v>0.22500000000000001</v>
      </c>
    </row>
    <row r="265" spans="2:3">
      <c r="B265" s="110">
        <v>8.4000000000000005E-2</v>
      </c>
      <c r="C265" s="110">
        <v>-9.8000000000000004E-2</v>
      </c>
    </row>
    <row r="266" spans="2:3">
      <c r="B266" s="110">
        <v>0.05</v>
      </c>
      <c r="C266" s="110">
        <v>-0.02</v>
      </c>
    </row>
    <row r="267" spans="2:3">
      <c r="B267" s="110">
        <v>6.0000000000000001E-3</v>
      </c>
      <c r="C267" s="110">
        <v>-0.14599999999999999</v>
      </c>
    </row>
    <row r="268" spans="2:3">
      <c r="B268" s="110">
        <v>-0.03</v>
      </c>
      <c r="C268" s="110">
        <v>0.01</v>
      </c>
    </row>
    <row r="269" spans="2:3">
      <c r="B269" s="110">
        <v>-0.14000000000000001</v>
      </c>
      <c r="C269" s="110">
        <v>0.126</v>
      </c>
    </row>
    <row r="270" spans="2:3">
      <c r="B270" s="110">
        <v>-0.27900000000000003</v>
      </c>
      <c r="C270" s="110">
        <v>4.2999999999999997E-2</v>
      </c>
    </row>
    <row r="271" spans="2:3">
      <c r="B271" s="110">
        <v>-0.36299999999999999</v>
      </c>
      <c r="C271" s="110">
        <v>-0.17199999999999999</v>
      </c>
    </row>
    <row r="272" spans="2:3">
      <c r="B272" s="110">
        <v>-0.186</v>
      </c>
      <c r="C272" s="110">
        <v>-0.20499999999999999</v>
      </c>
    </row>
    <row r="273" spans="2:3">
      <c r="B273" s="110">
        <v>2.5000000000000001E-2</v>
      </c>
      <c r="C273" s="110">
        <v>-0.16700000000000001</v>
      </c>
    </row>
    <row r="274" spans="2:3">
      <c r="B274" s="110">
        <v>0.222</v>
      </c>
      <c r="C274" s="110">
        <v>-9.5000000000000001E-2</v>
      </c>
    </row>
    <row r="275" spans="2:3">
      <c r="B275" s="110">
        <v>0.153</v>
      </c>
      <c r="C275" s="110">
        <v>-0.23300000000000001</v>
      </c>
    </row>
    <row r="276" spans="2:3">
      <c r="B276" s="110">
        <v>0.111</v>
      </c>
      <c r="C276" s="110">
        <v>0.11899999999999999</v>
      </c>
    </row>
    <row r="277" spans="2:3">
      <c r="B277" s="110">
        <v>1.2999999999999999E-2</v>
      </c>
      <c r="C277" s="110">
        <v>0.34100000000000003</v>
      </c>
    </row>
    <row r="278" spans="2:3">
      <c r="B278" s="110">
        <v>8.5000000000000006E-2</v>
      </c>
      <c r="C278" s="110">
        <v>0.14499999999999999</v>
      </c>
    </row>
    <row r="279" spans="2:3">
      <c r="B279" s="110">
        <v>2.9000000000000001E-2</v>
      </c>
      <c r="C279" s="110">
        <v>4.7E-2</v>
      </c>
    </row>
    <row r="280" spans="2:3">
      <c r="B280" s="110">
        <v>3.5999999999999997E-2</v>
      </c>
      <c r="C280" s="110">
        <v>0.35099999999999998</v>
      </c>
    </row>
    <row r="281" spans="2:3">
      <c r="B281" s="110">
        <v>-6.7000000000000004E-2</v>
      </c>
      <c r="C281" s="110">
        <v>0.20100000000000001</v>
      </c>
    </row>
    <row r="282" spans="2:3">
      <c r="B282" s="110">
        <v>1.0999999999999999E-2</v>
      </c>
      <c r="C282" s="110">
        <v>-0.12</v>
      </c>
    </row>
    <row r="283" spans="2:3">
      <c r="B283" s="110">
        <v>-1.0999999999999999E-2</v>
      </c>
      <c r="C283" s="110">
        <v>-0.129</v>
      </c>
    </row>
    <row r="284" spans="2:3">
      <c r="B284" s="110">
        <v>-4.2000000000000003E-2</v>
      </c>
      <c r="C284" s="110">
        <v>-0.27700000000000002</v>
      </c>
    </row>
    <row r="285" spans="2:3">
      <c r="B285" s="110">
        <v>-0.188</v>
      </c>
      <c r="C285" s="110">
        <v>-0.39400000000000002</v>
      </c>
    </row>
    <row r="286" spans="2:3">
      <c r="B286" s="110">
        <v>-0.155</v>
      </c>
      <c r="C286" s="110">
        <v>-0.57899999999999996</v>
      </c>
    </row>
    <row r="287" spans="2:3">
      <c r="B287" s="110">
        <v>-2.7E-2</v>
      </c>
      <c r="C287" s="110">
        <v>0.157</v>
      </c>
    </row>
    <row r="288" spans="2:3">
      <c r="B288" s="110">
        <v>9.2999999999999999E-2</v>
      </c>
      <c r="C288" s="110">
        <v>0.48899999999999999</v>
      </c>
    </row>
    <row r="289" spans="2:3">
      <c r="B289" s="110">
        <v>7.0999999999999994E-2</v>
      </c>
      <c r="C289" s="110">
        <v>0.36899999999999999</v>
      </c>
    </row>
    <row r="290" spans="2:3">
      <c r="B290" s="110">
        <v>8.0000000000000002E-3</v>
      </c>
      <c r="C290" s="110">
        <v>0.315</v>
      </c>
    </row>
    <row r="291" spans="2:3">
      <c r="B291" s="110">
        <v>2.1999999999999999E-2</v>
      </c>
      <c r="C291" s="110">
        <v>2.1000000000000001E-2</v>
      </c>
    </row>
    <row r="292" spans="2:3">
      <c r="B292" s="110">
        <v>6.4000000000000001E-2</v>
      </c>
      <c r="C292" s="110">
        <v>-0.11</v>
      </c>
    </row>
    <row r="293" spans="2:3">
      <c r="B293" s="110">
        <v>8.3000000000000004E-2</v>
      </c>
      <c r="C293" s="110">
        <v>-0.13700000000000001</v>
      </c>
    </row>
    <row r="294" spans="2:3">
      <c r="B294" s="110">
        <v>3.9E-2</v>
      </c>
      <c r="C294" s="110">
        <v>-8.5000000000000006E-2</v>
      </c>
    </row>
    <row r="295" spans="2:3">
      <c r="B295" s="110">
        <v>3.6999999999999998E-2</v>
      </c>
      <c r="C295" s="110">
        <v>-1.2E-2</v>
      </c>
    </row>
    <row r="296" spans="2:3">
      <c r="B296" s="110">
        <v>4.2000000000000003E-2</v>
      </c>
      <c r="C296" s="110">
        <v>-0.08</v>
      </c>
    </row>
    <row r="297" spans="2:3">
      <c r="B297" s="110">
        <v>5.5E-2</v>
      </c>
      <c r="C297" s="110">
        <v>-7.1999999999999995E-2</v>
      </c>
    </row>
    <row r="298" spans="2:3">
      <c r="B298" s="110">
        <v>-2.9000000000000001E-2</v>
      </c>
      <c r="C298" s="110">
        <v>2E-3</v>
      </c>
    </row>
    <row r="299" spans="2:3">
      <c r="B299" s="110">
        <v>-0.114</v>
      </c>
      <c r="C299" s="110">
        <v>4.4999999999999998E-2</v>
      </c>
    </row>
    <row r="300" spans="2:3">
      <c r="B300" s="110">
        <v>-0.156</v>
      </c>
      <c r="C300" s="110">
        <v>4.0000000000000001E-3</v>
      </c>
    </row>
    <row r="301" spans="2:3">
      <c r="B301" s="110">
        <v>-0.11</v>
      </c>
      <c r="C301" s="110">
        <v>9.8000000000000004E-2</v>
      </c>
    </row>
    <row r="302" spans="2:3">
      <c r="B302" s="110">
        <v>-0.02</v>
      </c>
      <c r="C302" s="110">
        <v>0.14399999999999999</v>
      </c>
    </row>
    <row r="303" spans="2:3">
      <c r="B303" s="110">
        <v>1.4E-2</v>
      </c>
      <c r="C303" s="110">
        <v>-0.19</v>
      </c>
    </row>
    <row r="304" spans="2:3">
      <c r="B304" s="110">
        <v>3.1E-2</v>
      </c>
      <c r="C304" s="110">
        <v>-0.247</v>
      </c>
    </row>
    <row r="305" spans="2:3">
      <c r="B305" s="110">
        <v>2.4E-2</v>
      </c>
      <c r="C305" s="110">
        <v>-0.188</v>
      </c>
    </row>
    <row r="306" spans="2:3">
      <c r="B306" s="110">
        <v>5.7000000000000002E-2</v>
      </c>
      <c r="C306" s="110">
        <v>-0.13400000000000001</v>
      </c>
    </row>
    <row r="307" spans="2:3">
      <c r="B307" s="110">
        <v>8.7999999999999995E-2</v>
      </c>
      <c r="C307" s="110">
        <v>-1.7999999999999999E-2</v>
      </c>
    </row>
    <row r="308" spans="2:3">
      <c r="B308" s="110">
        <v>8.4000000000000005E-2</v>
      </c>
      <c r="C308" s="110">
        <v>0.23400000000000001</v>
      </c>
    </row>
    <row r="309" spans="2:3">
      <c r="B309" s="110">
        <v>5.8999999999999997E-2</v>
      </c>
      <c r="C309" s="110">
        <v>0.23599999999999999</v>
      </c>
    </row>
    <row r="310" spans="2:3">
      <c r="B310" s="110">
        <v>-1.6E-2</v>
      </c>
      <c r="C310" s="110">
        <v>0.46400000000000002</v>
      </c>
    </row>
    <row r="311" spans="2:3">
      <c r="B311" s="110">
        <v>-2.1000000000000001E-2</v>
      </c>
      <c r="C311" s="110">
        <v>0.51300000000000001</v>
      </c>
    </row>
    <row r="312" spans="2:3">
      <c r="B312" s="110">
        <v>-6.3E-2</v>
      </c>
      <c r="C312" s="110">
        <v>-0.17199999999999999</v>
      </c>
    </row>
    <row r="313" spans="2:3">
      <c r="B313" s="110">
        <v>3.1E-2</v>
      </c>
      <c r="C313" s="110">
        <v>-0.51800000000000002</v>
      </c>
    </row>
    <row r="314" spans="2:3">
      <c r="B314" s="110">
        <v>-1.2E-2</v>
      </c>
      <c r="C314" s="110">
        <v>-0.375</v>
      </c>
    </row>
    <row r="315" spans="2:3">
      <c r="B315" s="110">
        <v>5.8999999999999997E-2</v>
      </c>
      <c r="C315" s="110">
        <v>-6.2E-2</v>
      </c>
    </row>
    <row r="316" spans="2:3">
      <c r="B316" s="110">
        <v>-0.03</v>
      </c>
      <c r="C316" s="110">
        <v>0.193</v>
      </c>
    </row>
    <row r="317" spans="2:3">
      <c r="B317" s="110">
        <v>4.2000000000000003E-2</v>
      </c>
      <c r="C317" s="110">
        <v>5.2999999999999999E-2</v>
      </c>
    </row>
    <row r="318" spans="2:3">
      <c r="B318" s="110">
        <v>-1.7999999999999999E-2</v>
      </c>
      <c r="C318" s="110">
        <v>0.13</v>
      </c>
    </row>
    <row r="319" spans="2:3">
      <c r="B319" s="110">
        <v>-0.01</v>
      </c>
      <c r="C319" s="110">
        <v>0.124</v>
      </c>
    </row>
    <row r="320" spans="2:3">
      <c r="B320" s="110">
        <v>-8.2000000000000003E-2</v>
      </c>
      <c r="C320" s="110">
        <v>-0.35099999999999998</v>
      </c>
    </row>
    <row r="321" spans="2:3">
      <c r="B321" s="110">
        <v>-5.6000000000000001E-2</v>
      </c>
      <c r="C321" s="110">
        <v>-0.34499999999999997</v>
      </c>
    </row>
    <row r="322" spans="2:3">
      <c r="B322" s="110">
        <v>2.9000000000000001E-2</v>
      </c>
      <c r="C322" s="110">
        <v>-0.10299999999999999</v>
      </c>
    </row>
    <row r="323" spans="2:3">
      <c r="B323" s="110">
        <v>8.5000000000000006E-2</v>
      </c>
      <c r="C323" s="110">
        <v>0.26400000000000001</v>
      </c>
    </row>
    <row r="324" spans="2:3">
      <c r="B324" s="110">
        <v>9.9000000000000005E-2</v>
      </c>
      <c r="C324" s="110">
        <v>0.44600000000000001</v>
      </c>
    </row>
    <row r="325" spans="2:3">
      <c r="B325" s="110">
        <v>-8.9999999999999993E-3</v>
      </c>
      <c r="C325" s="110">
        <v>0.17399999999999999</v>
      </c>
    </row>
    <row r="326" spans="2:3">
      <c r="B326" s="110">
        <v>-0.08</v>
      </c>
      <c r="C326" s="110">
        <v>-0.27600000000000002</v>
      </c>
    </row>
    <row r="327" spans="2:3">
      <c r="B327" s="110">
        <v>-0.125</v>
      </c>
      <c r="C327" s="110">
        <v>-0.16500000000000001</v>
      </c>
    </row>
    <row r="328" spans="2:3">
      <c r="B328" s="110">
        <v>-0.109</v>
      </c>
      <c r="C328" s="110">
        <v>-0.251</v>
      </c>
    </row>
    <row r="329" spans="2:3">
      <c r="B329" s="110">
        <v>5.5E-2</v>
      </c>
      <c r="C329" s="110">
        <v>9.8000000000000004E-2</v>
      </c>
    </row>
    <row r="330" spans="2:3">
      <c r="B330" s="110">
        <v>0.153</v>
      </c>
      <c r="C330" s="110">
        <v>0.379</v>
      </c>
    </row>
    <row r="331" spans="2:3">
      <c r="B331" s="110">
        <v>0.23499999999999999</v>
      </c>
      <c r="C331" s="110">
        <v>0.34599999999999997</v>
      </c>
    </row>
    <row r="332" spans="2:3">
      <c r="B332" s="110">
        <v>-1.9E-2</v>
      </c>
      <c r="C332" s="110">
        <v>-1.7999999999999999E-2</v>
      </c>
    </row>
    <row r="333" spans="2:3">
      <c r="B333" s="110">
        <v>-9.6000000000000002E-2</v>
      </c>
      <c r="C333" s="110">
        <v>-6.6000000000000003E-2</v>
      </c>
    </row>
    <row r="334" spans="2:3">
      <c r="B334" s="110">
        <v>-9.9000000000000005E-2</v>
      </c>
      <c r="C334" s="110">
        <v>-4.2999999999999997E-2</v>
      </c>
    </row>
    <row r="335" spans="2:3">
      <c r="B335" s="110">
        <v>0.121</v>
      </c>
      <c r="C335" s="110">
        <v>-0.16500000000000001</v>
      </c>
    </row>
    <row r="336" spans="2:3">
      <c r="B336" s="110">
        <v>3.6999999999999998E-2</v>
      </c>
      <c r="C336" s="110">
        <v>-8.5000000000000006E-2</v>
      </c>
    </row>
    <row r="337" spans="2:3">
      <c r="B337" s="110">
        <v>-9.8000000000000004E-2</v>
      </c>
      <c r="C337" s="110">
        <v>-0.11700000000000001</v>
      </c>
    </row>
    <row r="338" spans="2:3">
      <c r="B338" s="110">
        <v>-0.23</v>
      </c>
      <c r="C338" s="110">
        <v>-0.156</v>
      </c>
    </row>
    <row r="339" spans="2:3">
      <c r="B339" s="110">
        <v>-0.127</v>
      </c>
      <c r="C339" s="110">
        <v>3.7999999999999999E-2</v>
      </c>
    </row>
    <row r="340" spans="2:3">
      <c r="B340" s="110">
        <v>-0.03</v>
      </c>
      <c r="C340" s="110">
        <v>-4.4999999999999998E-2</v>
      </c>
    </row>
    <row r="341" spans="2:3">
      <c r="B341" s="110">
        <v>4.3999999999999997E-2</v>
      </c>
      <c r="C341" s="110">
        <v>-5.7000000000000002E-2</v>
      </c>
    </row>
    <row r="342" spans="2:3">
      <c r="B342" s="110">
        <v>3.4000000000000002E-2</v>
      </c>
      <c r="C342" s="110">
        <v>-0.20899999999999999</v>
      </c>
    </row>
    <row r="343" spans="2:3">
      <c r="B343" s="110">
        <v>0</v>
      </c>
      <c r="C343" s="110">
        <v>-0.17399999999999999</v>
      </c>
    </row>
    <row r="344" spans="2:3">
      <c r="B344" s="110">
        <v>-7.1999999999999995E-2</v>
      </c>
      <c r="C344" s="110">
        <v>7.9000000000000001E-2</v>
      </c>
    </row>
    <row r="345" spans="2:3">
      <c r="B345" s="110">
        <v>-1E-3</v>
      </c>
      <c r="C345" s="110">
        <v>0.23899999999999999</v>
      </c>
    </row>
    <row r="346" spans="2:3">
      <c r="B346" s="110">
        <v>2.5999999999999999E-2</v>
      </c>
      <c r="C346" s="110">
        <v>0.26400000000000001</v>
      </c>
    </row>
    <row r="347" spans="2:3">
      <c r="B347" s="110">
        <v>0.123</v>
      </c>
      <c r="C347" s="110">
        <v>0.126</v>
      </c>
    </row>
    <row r="348" spans="2:3">
      <c r="B348" s="110">
        <v>-4.0000000000000001E-3</v>
      </c>
      <c r="C348" s="110">
        <v>0.16200000000000001</v>
      </c>
    </row>
    <row r="349" spans="2:3">
      <c r="B349" s="110">
        <v>1.4999999999999999E-2</v>
      </c>
      <c r="C349" s="110">
        <v>7.2999999999999995E-2</v>
      </c>
    </row>
    <row r="350" spans="2:3">
      <c r="B350" s="110">
        <v>-8.0000000000000002E-3</v>
      </c>
      <c r="C350" s="110">
        <v>-0.60199999999999998</v>
      </c>
    </row>
    <row r="351" spans="2:3">
      <c r="B351" s="110">
        <v>0.1</v>
      </c>
      <c r="C351" s="110">
        <v>-0.311</v>
      </c>
    </row>
    <row r="352" spans="2:3">
      <c r="B352" s="110">
        <v>0.10199999999999999</v>
      </c>
      <c r="C352" s="110">
        <v>0.25900000000000001</v>
      </c>
    </row>
    <row r="353" spans="2:3">
      <c r="B353" s="110">
        <v>6.5000000000000002E-2</v>
      </c>
      <c r="C353" s="110">
        <v>0.4</v>
      </c>
    </row>
    <row r="354" spans="2:3">
      <c r="B354" s="110">
        <v>6.0000000000000001E-3</v>
      </c>
      <c r="C354" s="110">
        <v>0.29599999999999999</v>
      </c>
    </row>
    <row r="355" spans="2:3">
      <c r="B355" s="110">
        <v>-1.7000000000000001E-2</v>
      </c>
      <c r="C355" s="110">
        <v>-0.122</v>
      </c>
    </row>
    <row r="356" spans="2:3">
      <c r="B356" s="110">
        <v>-1.4999999999999999E-2</v>
      </c>
      <c r="C356" s="110">
        <v>-0.107</v>
      </c>
    </row>
    <row r="357" spans="2:3">
      <c r="B357" s="110">
        <v>-8.0000000000000002E-3</v>
      </c>
      <c r="C357" s="110">
        <v>-0.223</v>
      </c>
    </row>
    <row r="358" spans="2:3">
      <c r="B358" s="110">
        <v>-0.03</v>
      </c>
      <c r="C358" s="110">
        <v>-0.26</v>
      </c>
    </row>
    <row r="359" spans="2:3">
      <c r="B359" s="110">
        <v>-2.3E-2</v>
      </c>
      <c r="C359" s="110">
        <v>-0.104</v>
      </c>
    </row>
    <row r="360" spans="2:3">
      <c r="B360" s="110">
        <v>-5.0999999999999997E-2</v>
      </c>
      <c r="C360" s="110">
        <v>0.14199999999999999</v>
      </c>
    </row>
    <row r="361" spans="2:3">
      <c r="B361" s="110">
        <v>-2.7E-2</v>
      </c>
      <c r="C361" s="110">
        <v>1.4999999999999999E-2</v>
      </c>
    </row>
    <row r="362" spans="2:3">
      <c r="B362" s="110">
        <v>2.5000000000000001E-2</v>
      </c>
      <c r="C362" s="110">
        <v>-3.2000000000000001E-2</v>
      </c>
    </row>
    <row r="363" spans="2:3">
      <c r="B363" s="110">
        <v>5.3999999999999999E-2</v>
      </c>
      <c r="C363" s="110">
        <v>0.17199999999999999</v>
      </c>
    </row>
    <row r="364" spans="2:3">
      <c r="B364" s="110">
        <v>0.02</v>
      </c>
      <c r="C364" s="110">
        <v>0.16600000000000001</v>
      </c>
    </row>
    <row r="365" spans="2:3">
      <c r="B365" s="110">
        <v>-0.113</v>
      </c>
      <c r="C365" s="110">
        <v>0.26600000000000001</v>
      </c>
    </row>
    <row r="366" spans="2:3">
      <c r="B366" s="110">
        <v>-0.158</v>
      </c>
      <c r="C366" s="110">
        <v>0.36099999999999999</v>
      </c>
    </row>
    <row r="367" spans="2:3">
      <c r="B367" s="110">
        <v>-7.3999999999999996E-2</v>
      </c>
      <c r="C367" s="110">
        <v>9.8000000000000004E-2</v>
      </c>
    </row>
    <row r="368" spans="2:3">
      <c r="B368" s="110">
        <v>6.6000000000000003E-2</v>
      </c>
      <c r="C368" s="110">
        <v>-0.34699999999999998</v>
      </c>
    </row>
    <row r="369" spans="2:3">
      <c r="B369" s="110">
        <v>0.24399999999999999</v>
      </c>
      <c r="C369" s="110">
        <v>-0.66</v>
      </c>
    </row>
    <row r="370" spans="2:3">
      <c r="B370" s="110">
        <v>8.5999999999999993E-2</v>
      </c>
      <c r="C370" s="110">
        <v>3.9E-2</v>
      </c>
    </row>
    <row r="371" spans="2:3">
      <c r="B371" s="110">
        <v>1.4999999999999999E-2</v>
      </c>
      <c r="C371" s="110">
        <v>0.115</v>
      </c>
    </row>
    <row r="372" spans="2:3">
      <c r="B372" s="110">
        <v>-0.24099999999999999</v>
      </c>
      <c r="C372" s="110">
        <v>0.10299999999999999</v>
      </c>
    </row>
    <row r="373" spans="2:3">
      <c r="B373" s="110">
        <v>-3.7999999999999999E-2</v>
      </c>
      <c r="C373" s="110">
        <v>-8.6999999999999994E-2</v>
      </c>
    </row>
    <row r="374" spans="2:3">
      <c r="B374" s="110">
        <v>1.2E-2</v>
      </c>
      <c r="C374" s="110">
        <v>-0.25700000000000001</v>
      </c>
    </row>
    <row r="375" spans="2:3">
      <c r="B375" s="110">
        <v>0.20499999999999999</v>
      </c>
      <c r="C375" s="110">
        <v>8.5000000000000006E-2</v>
      </c>
    </row>
    <row r="376" spans="2:3">
      <c r="B376" s="110">
        <v>4.5999999999999999E-2</v>
      </c>
      <c r="C376" s="110">
        <v>0.20100000000000001</v>
      </c>
    </row>
    <row r="377" spans="2:3">
      <c r="B377" s="110">
        <v>-0.114</v>
      </c>
      <c r="C377" s="110">
        <v>0.10299999999999999</v>
      </c>
    </row>
    <row r="378" spans="2:3">
      <c r="B378" s="110">
        <v>-0.23300000000000001</v>
      </c>
      <c r="C378" s="110">
        <v>-8.4000000000000005E-2</v>
      </c>
    </row>
    <row r="379" spans="2:3">
      <c r="B379" s="110">
        <v>-0.17399999999999999</v>
      </c>
      <c r="C379" s="110">
        <v>-0.22800000000000001</v>
      </c>
    </row>
    <row r="380" spans="2:3">
      <c r="B380" s="110">
        <v>8.5000000000000006E-2</v>
      </c>
      <c r="C380" s="110">
        <v>4.4999999999999998E-2</v>
      </c>
    </row>
    <row r="381" spans="2:3">
      <c r="B381" s="110">
        <v>0.16400000000000001</v>
      </c>
      <c r="C381" s="110">
        <v>0.22</v>
      </c>
    </row>
    <row r="382" spans="2:3">
      <c r="B382" s="110">
        <v>0.19400000000000001</v>
      </c>
      <c r="C382" s="110">
        <v>0.151</v>
      </c>
    </row>
    <row r="383" spans="2:3">
      <c r="B383" s="110">
        <v>-1.2E-2</v>
      </c>
      <c r="C383" s="110">
        <v>6.7000000000000004E-2</v>
      </c>
    </row>
    <row r="384" spans="2:3">
      <c r="B384" s="110">
        <v>-4.5999999999999999E-2</v>
      </c>
      <c r="C384" s="110">
        <v>-5.0999999999999997E-2</v>
      </c>
    </row>
    <row r="385" spans="2:3">
      <c r="B385" s="110">
        <v>-0.11799999999999999</v>
      </c>
      <c r="C385" s="110">
        <v>-5.8999999999999997E-2</v>
      </c>
    </row>
    <row r="386" spans="2:3">
      <c r="B386" s="110">
        <v>-2E-3</v>
      </c>
      <c r="C386" s="110">
        <v>3.3000000000000002E-2</v>
      </c>
    </row>
    <row r="387" spans="2:3">
      <c r="B387" s="110">
        <v>-5.0000000000000001E-3</v>
      </c>
      <c r="C387" s="110">
        <v>4.2999999999999997E-2</v>
      </c>
    </row>
    <row r="388" spans="2:3">
      <c r="B388" s="110">
        <v>0.111</v>
      </c>
      <c r="C388" s="110">
        <v>-1E-3</v>
      </c>
    </row>
    <row r="389" spans="2:3">
      <c r="B389" s="110">
        <v>5.5E-2</v>
      </c>
      <c r="C389" s="110">
        <v>0.254</v>
      </c>
    </row>
    <row r="390" spans="2:3">
      <c r="B390" s="110">
        <v>7.2999999999999995E-2</v>
      </c>
      <c r="C390" s="110">
        <v>-0.193</v>
      </c>
    </row>
    <row r="391" spans="2:3">
      <c r="B391" s="110">
        <v>-3.9E-2</v>
      </c>
      <c r="C391" s="110">
        <v>-0.439</v>
      </c>
    </row>
    <row r="392" spans="2:3">
      <c r="B392" s="110">
        <v>-2.9000000000000001E-2</v>
      </c>
      <c r="C392" s="110">
        <v>-0.26700000000000002</v>
      </c>
    </row>
    <row r="393" spans="2:3">
      <c r="B393" s="110">
        <v>-0.10299999999999999</v>
      </c>
      <c r="C393" s="110">
        <v>-5.8000000000000003E-2</v>
      </c>
    </row>
    <row r="394" spans="2:3">
      <c r="B394" s="110">
        <v>-9.6000000000000002E-2</v>
      </c>
      <c r="C394" s="110">
        <v>9.6000000000000002E-2</v>
      </c>
    </row>
    <row r="395" spans="2:3">
      <c r="B395" s="110">
        <v>-0.109</v>
      </c>
      <c r="C395" s="110">
        <v>0.29699999999999999</v>
      </c>
    </row>
    <row r="396" spans="2:3">
      <c r="B396" s="110">
        <v>9.1999999999999998E-2</v>
      </c>
      <c r="C396" s="110">
        <v>0.32</v>
      </c>
    </row>
    <row r="397" spans="2:3">
      <c r="B397" s="110">
        <v>0.182</v>
      </c>
      <c r="C397" s="110">
        <v>0.08</v>
      </c>
    </row>
    <row r="398" spans="2:3">
      <c r="B398" s="110">
        <v>0.22</v>
      </c>
      <c r="C398" s="110">
        <v>-7.4999999999999997E-2</v>
      </c>
    </row>
    <row r="399" spans="2:3">
      <c r="B399" s="110">
        <v>-0.10199999999999999</v>
      </c>
      <c r="C399" s="110">
        <v>-0.126</v>
      </c>
    </row>
    <row r="400" spans="2:3">
      <c r="B400" s="110">
        <v>-0.248</v>
      </c>
      <c r="C400" s="110">
        <v>-0.10299999999999999</v>
      </c>
    </row>
    <row r="401" spans="2:3">
      <c r="B401" s="110">
        <v>-0.29599999999999999</v>
      </c>
      <c r="C401" s="110">
        <v>-6.0999999999999999E-2</v>
      </c>
    </row>
    <row r="402" spans="2:3">
      <c r="B402" s="110">
        <v>-4.8000000000000001E-2</v>
      </c>
      <c r="C402" s="110">
        <v>5.8999999999999997E-2</v>
      </c>
    </row>
    <row r="403" spans="2:3">
      <c r="B403" s="110">
        <v>0.08</v>
      </c>
      <c r="C403" s="110">
        <v>-7.0000000000000007E-2</v>
      </c>
    </row>
    <row r="404" spans="2:3">
      <c r="B404" s="110">
        <v>0.122</v>
      </c>
      <c r="C404" s="110">
        <v>-5.5E-2</v>
      </c>
    </row>
    <row r="405" spans="2:3">
      <c r="B405" s="110">
        <v>8.5000000000000006E-2</v>
      </c>
      <c r="C405" s="110">
        <v>-0.16800000000000001</v>
      </c>
    </row>
    <row r="406" spans="2:3">
      <c r="B406" s="110">
        <v>9.0999999999999998E-2</v>
      </c>
      <c r="C406" s="110">
        <v>0.193</v>
      </c>
    </row>
    <row r="407" spans="2:3">
      <c r="B407" s="110">
        <v>9.5000000000000001E-2</v>
      </c>
      <c r="C407" s="110">
        <v>-1E-3</v>
      </c>
    </row>
    <row r="408" spans="2:3">
      <c r="B408" s="110">
        <v>6.3E-2</v>
      </c>
      <c r="C408" s="110">
        <v>0.13100000000000001</v>
      </c>
    </row>
    <row r="409" spans="2:3">
      <c r="B409" s="110">
        <v>-4.0000000000000001E-3</v>
      </c>
      <c r="C409" s="110">
        <v>-5.2999999999999999E-2</v>
      </c>
    </row>
    <row r="410" spans="2:3">
      <c r="B410" s="110">
        <v>3.9E-2</v>
      </c>
      <c r="C410" s="110">
        <v>-0.19700000000000001</v>
      </c>
    </row>
    <row r="411" spans="2:3">
      <c r="B411" s="110">
        <v>9.4E-2</v>
      </c>
      <c r="C411" s="110">
        <v>3.2000000000000001E-2</v>
      </c>
    </row>
    <row r="412" spans="2:3">
      <c r="B412" s="110">
        <v>0.13900000000000001</v>
      </c>
      <c r="C412" s="110">
        <v>-0.313</v>
      </c>
    </row>
    <row r="413" spans="2:3">
      <c r="B413" s="110">
        <v>-7.0000000000000001E-3</v>
      </c>
      <c r="C413" s="110">
        <v>0.16200000000000001</v>
      </c>
    </row>
    <row r="414" spans="2:3">
      <c r="B414" s="110">
        <v>-0.125</v>
      </c>
      <c r="C414" s="110">
        <v>0.32500000000000001</v>
      </c>
    </row>
    <row r="415" spans="2:3">
      <c r="B415" s="110">
        <v>-0.20799999999999999</v>
      </c>
      <c r="C415" s="110">
        <v>0.248</v>
      </c>
    </row>
    <row r="416" spans="2:3">
      <c r="B416" s="110">
        <v>-0.13500000000000001</v>
      </c>
      <c r="C416" s="110">
        <v>0.16500000000000001</v>
      </c>
    </row>
    <row r="417" spans="2:3">
      <c r="B417" s="110">
        <v>-6.5000000000000002E-2</v>
      </c>
      <c r="C417" s="110">
        <v>-0.39900000000000002</v>
      </c>
    </row>
    <row r="418" spans="2:3">
      <c r="B418" s="110">
        <v>-7.0000000000000001E-3</v>
      </c>
      <c r="C418" s="110">
        <v>-0.25800000000000001</v>
      </c>
    </row>
    <row r="419" spans="2:3">
      <c r="B419" s="110">
        <v>7.0000000000000001E-3</v>
      </c>
      <c r="C419" s="110">
        <v>-5.1999999999999998E-2</v>
      </c>
    </row>
    <row r="420" spans="2:3">
      <c r="B420" s="110">
        <v>-1E-3</v>
      </c>
      <c r="C420" s="110">
        <v>9.9000000000000005E-2</v>
      </c>
    </row>
    <row r="421" spans="2:3">
      <c r="B421" s="110">
        <v>1.4999999999999999E-2</v>
      </c>
      <c r="C421" s="110">
        <v>0.22800000000000001</v>
      </c>
    </row>
    <row r="422" spans="2:3">
      <c r="B422" s="110">
        <v>1.6E-2</v>
      </c>
      <c r="C422" s="110">
        <v>0.115</v>
      </c>
    </row>
    <row r="423" spans="2:3">
      <c r="B423" s="110">
        <v>3.4000000000000002E-2</v>
      </c>
      <c r="C423" s="110">
        <v>0.105</v>
      </c>
    </row>
    <row r="424" spans="2:3">
      <c r="B424" s="110">
        <v>-3.0000000000000001E-3</v>
      </c>
      <c r="C424" s="110">
        <v>0.10299999999999999</v>
      </c>
    </row>
    <row r="425" spans="2:3">
      <c r="B425" s="110">
        <v>1.4E-2</v>
      </c>
      <c r="C425" s="110">
        <v>0.16800000000000001</v>
      </c>
    </row>
    <row r="426" spans="2:3">
      <c r="B426" s="110">
        <v>1.4999999999999999E-2</v>
      </c>
      <c r="C426" s="110">
        <v>-4.9000000000000002E-2</v>
      </c>
    </row>
    <row r="427" spans="2:3">
      <c r="B427" s="110">
        <v>9.1999999999999998E-2</v>
      </c>
      <c r="C427" s="110">
        <v>-0.128</v>
      </c>
    </row>
    <row r="428" spans="2:3">
      <c r="B428" s="110">
        <v>6.2E-2</v>
      </c>
      <c r="C428" s="110">
        <v>-0.34799999999999998</v>
      </c>
    </row>
    <row r="429" spans="2:3">
      <c r="B429" s="110">
        <v>4.1000000000000002E-2</v>
      </c>
      <c r="C429" s="110">
        <v>-9.1999999999999998E-2</v>
      </c>
    </row>
    <row r="430" spans="2:3">
      <c r="B430" s="110">
        <v>-2.8000000000000001E-2</v>
      </c>
      <c r="C430" s="110">
        <v>-4.7E-2</v>
      </c>
    </row>
    <row r="431" spans="2:3">
      <c r="B431" s="110">
        <v>-3.0000000000000001E-3</v>
      </c>
      <c r="C431" s="110">
        <v>-2E-3</v>
      </c>
    </row>
    <row r="432" spans="2:3">
      <c r="B432" s="110">
        <v>7.0000000000000001E-3</v>
      </c>
      <c r="C432" s="110">
        <v>-0.193</v>
      </c>
    </row>
    <row r="433" spans="2:3">
      <c r="B433" s="110">
        <v>5.0000000000000001E-3</v>
      </c>
      <c r="C433" s="110">
        <v>2.4E-2</v>
      </c>
    </row>
    <row r="434" spans="2:3">
      <c r="B434" s="110">
        <v>-3.3000000000000002E-2</v>
      </c>
      <c r="C434" s="110">
        <v>0.29099999999999998</v>
      </c>
    </row>
    <row r="435" spans="2:3">
      <c r="B435" s="110">
        <v>-3.5999999999999997E-2</v>
      </c>
      <c r="C435" s="110">
        <v>0.13800000000000001</v>
      </c>
    </row>
    <row r="436" spans="2:3">
      <c r="B436" s="110">
        <v>-2.3E-2</v>
      </c>
      <c r="C436" s="110">
        <v>-0.17399999999999999</v>
      </c>
    </row>
    <row r="437" spans="2:3">
      <c r="B437" s="110">
        <v>2.4E-2</v>
      </c>
      <c r="C437" s="110">
        <v>-0.27600000000000002</v>
      </c>
    </row>
    <row r="438" spans="2:3">
      <c r="B438" s="110">
        <v>4.2999999999999997E-2</v>
      </c>
      <c r="C438" s="110">
        <v>-0.16300000000000001</v>
      </c>
    </row>
    <row r="439" spans="2:3">
      <c r="B439" s="110">
        <v>0.115</v>
      </c>
      <c r="C439" s="110">
        <v>7.4999999999999997E-2</v>
      </c>
    </row>
    <row r="440" spans="2:3">
      <c r="B440" s="110">
        <v>8.4000000000000005E-2</v>
      </c>
      <c r="C440" s="110">
        <v>0.38300000000000001</v>
      </c>
    </row>
    <row r="441" spans="2:3">
      <c r="B441" s="110">
        <v>8.4000000000000005E-2</v>
      </c>
      <c r="C441" s="110">
        <v>0.48799999999999999</v>
      </c>
    </row>
    <row r="442" spans="2:3">
      <c r="B442" s="110">
        <v>-0.10199999999999999</v>
      </c>
      <c r="C442" s="110">
        <v>0.20100000000000001</v>
      </c>
    </row>
    <row r="443" spans="2:3">
      <c r="B443" s="110">
        <v>-0.106</v>
      </c>
      <c r="C443" s="110">
        <v>-0.26200000000000001</v>
      </c>
    </row>
    <row r="444" spans="2:3">
      <c r="B444" s="110">
        <v>-0.14499999999999999</v>
      </c>
      <c r="C444" s="110">
        <v>-0.20100000000000001</v>
      </c>
    </row>
    <row r="445" spans="2:3">
      <c r="B445" s="110">
        <v>0.115</v>
      </c>
      <c r="C445" s="110">
        <v>-0.13800000000000001</v>
      </c>
    </row>
    <row r="446" spans="2:3">
      <c r="B446" s="110">
        <v>0.13300000000000001</v>
      </c>
      <c r="C446" s="110">
        <v>0.01</v>
      </c>
    </row>
    <row r="447" spans="2:3">
      <c r="B447" s="110">
        <v>0.08</v>
      </c>
      <c r="C447" s="110">
        <v>-3.3000000000000002E-2</v>
      </c>
    </row>
    <row r="448" spans="2:3">
      <c r="B448" s="110">
        <v>-0.223</v>
      </c>
      <c r="C448" s="110">
        <v>-3.1E-2</v>
      </c>
    </row>
    <row r="449" spans="2:3">
      <c r="B449" s="110">
        <v>-0.25800000000000001</v>
      </c>
      <c r="C449" s="110">
        <v>8.7999999999999995E-2</v>
      </c>
    </row>
    <row r="450" spans="2:3">
      <c r="B450" s="110">
        <v>-0.13900000000000001</v>
      </c>
      <c r="C450" s="110">
        <v>0.28399999999999997</v>
      </c>
    </row>
    <row r="451" spans="2:3">
      <c r="B451" s="110">
        <v>7.8E-2</v>
      </c>
      <c r="C451" s="110">
        <v>-0.188</v>
      </c>
    </row>
    <row r="452" spans="2:3">
      <c r="B452" s="110">
        <v>0.108</v>
      </c>
      <c r="C452" s="110">
        <v>-0.29399999999999998</v>
      </c>
    </row>
    <row r="453" spans="2:3">
      <c r="B453" s="110">
        <v>3.9E-2</v>
      </c>
      <c r="C453" s="110">
        <v>-0.36899999999999999</v>
      </c>
    </row>
    <row r="454" spans="2:3">
      <c r="B454" s="110">
        <v>-4.0000000000000001E-3</v>
      </c>
      <c r="C454" s="110">
        <v>3.5999999999999997E-2</v>
      </c>
    </row>
    <row r="455" spans="2:3">
      <c r="B455" s="110">
        <v>-7.0000000000000001E-3</v>
      </c>
      <c r="C455" s="110">
        <v>0.14299999999999999</v>
      </c>
    </row>
    <row r="456" spans="2:3">
      <c r="B456" s="110">
        <v>7.4999999999999997E-2</v>
      </c>
      <c r="C456" s="110">
        <v>0.38400000000000001</v>
      </c>
    </row>
    <row r="457" spans="2:3">
      <c r="B457" s="110">
        <v>8.1000000000000003E-2</v>
      </c>
      <c r="C457" s="110">
        <v>0.13700000000000001</v>
      </c>
    </row>
    <row r="458" spans="2:3">
      <c r="B458" s="110">
        <v>0.10199999999999999</v>
      </c>
      <c r="C458" s="110">
        <v>9.2999999999999999E-2</v>
      </c>
    </row>
    <row r="459" spans="2:3">
      <c r="B459" s="110">
        <v>-4.8000000000000001E-2</v>
      </c>
      <c r="C459" s="110">
        <v>-8.6999999999999994E-2</v>
      </c>
    </row>
    <row r="460" spans="2:3">
      <c r="B460" s="110">
        <v>-0.13</v>
      </c>
      <c r="C460" s="110">
        <v>-0.35</v>
      </c>
    </row>
    <row r="461" spans="2:3">
      <c r="B461" s="110">
        <v>-0.219</v>
      </c>
      <c r="C461" s="110">
        <v>0.158</v>
      </c>
    </row>
    <row r="462" spans="2:3">
      <c r="B462" s="110">
        <v>-0.105</v>
      </c>
      <c r="C462" s="110">
        <v>7.0000000000000007E-2</v>
      </c>
    </row>
    <row r="463" spans="2:3">
      <c r="B463" s="110">
        <v>-0.04</v>
      </c>
      <c r="C463" s="110">
        <v>0.20899999999999999</v>
      </c>
    </row>
    <row r="464" spans="2:3">
      <c r="B464" s="110">
        <v>7.5999999999999998E-2</v>
      </c>
      <c r="C464" s="110">
        <v>-0.23699999999999999</v>
      </c>
    </row>
    <row r="465" spans="2:3">
      <c r="B465" s="110">
        <v>9.8000000000000004E-2</v>
      </c>
      <c r="C465" s="110">
        <v>-0.10299999999999999</v>
      </c>
    </row>
    <row r="466" spans="2:3">
      <c r="B466" s="110">
        <v>0.14299999999999999</v>
      </c>
      <c r="C466" s="110">
        <v>0.01</v>
      </c>
    </row>
    <row r="467" spans="2:3">
      <c r="B467" s="110">
        <v>0.115</v>
      </c>
      <c r="C467" s="110">
        <v>-0.105</v>
      </c>
    </row>
    <row r="468" spans="2:3">
      <c r="B468" s="110">
        <v>6.9000000000000006E-2</v>
      </c>
      <c r="C468" s="110">
        <v>-1.7999999999999999E-2</v>
      </c>
    </row>
    <row r="469" spans="2:3">
      <c r="B469" s="110">
        <v>3.5000000000000003E-2</v>
      </c>
      <c r="C469" s="110">
        <v>0.14000000000000001</v>
      </c>
    </row>
    <row r="470" spans="2:3">
      <c r="B470" s="110">
        <v>-0.01</v>
      </c>
      <c r="C470" s="110">
        <v>0.23100000000000001</v>
      </c>
    </row>
    <row r="471" spans="2:3">
      <c r="B471" s="110">
        <v>-1.4E-2</v>
      </c>
      <c r="C471" s="110">
        <v>-6.6000000000000003E-2</v>
      </c>
    </row>
    <row r="472" spans="2:3">
      <c r="B472" s="110">
        <v>-6.0999999999999999E-2</v>
      </c>
      <c r="C472" s="110">
        <v>-0.219</v>
      </c>
    </row>
    <row r="473" spans="2:3">
      <c r="B473" s="110">
        <v>-0.01</v>
      </c>
      <c r="C473" s="110">
        <v>0.38300000000000001</v>
      </c>
    </row>
    <row r="474" spans="2:3">
      <c r="B474" s="110">
        <v>-7.6999999999999999E-2</v>
      </c>
      <c r="C474" s="110">
        <v>0.23799999999999999</v>
      </c>
    </row>
    <row r="475" spans="2:3">
      <c r="B475" s="110">
        <v>-6.0999999999999999E-2</v>
      </c>
      <c r="C475" s="110">
        <v>-0.30499999999999999</v>
      </c>
    </row>
    <row r="476" spans="2:3">
      <c r="B476" s="110">
        <v>-0.109</v>
      </c>
      <c r="C476" s="110">
        <v>-0.223</v>
      </c>
    </row>
    <row r="477" spans="2:3">
      <c r="B477" s="110">
        <v>1.0999999999999999E-2</v>
      </c>
    </row>
    <row r="478" spans="2:3">
      <c r="B478" s="110">
        <v>7.0000000000000001E-3</v>
      </c>
    </row>
    <row r="479" spans="2:3">
      <c r="B479" s="110">
        <v>-1.7000000000000001E-2</v>
      </c>
    </row>
    <row r="480" spans="2:3">
      <c r="B480" s="110">
        <v>-0.114</v>
      </c>
    </row>
    <row r="481" spans="2:2">
      <c r="B481" s="110">
        <v>-6.9000000000000006E-2</v>
      </c>
    </row>
    <row r="482" spans="2:2">
      <c r="B482" s="110">
        <v>2.8000000000000001E-2</v>
      </c>
    </row>
    <row r="483" spans="2:2">
      <c r="B483" s="110">
        <v>0.108</v>
      </c>
    </row>
    <row r="484" spans="2:2">
      <c r="B484" s="110">
        <v>8.6999999999999994E-2</v>
      </c>
    </row>
    <row r="485" spans="2:2">
      <c r="B485" s="110">
        <v>3.6999999999999998E-2</v>
      </c>
    </row>
    <row r="486" spans="2:2">
      <c r="B486" s="110">
        <v>5.2999999999999999E-2</v>
      </c>
    </row>
    <row r="487" spans="2:2">
      <c r="B487" s="110">
        <v>0.107</v>
      </c>
    </row>
    <row r="488" spans="2:2">
      <c r="B488" s="110">
        <v>0.17399999999999999</v>
      </c>
    </row>
    <row r="489" spans="2:2">
      <c r="B489" s="110">
        <v>0.159</v>
      </c>
    </row>
    <row r="490" spans="2:2">
      <c r="B490" s="110">
        <v>0.1</v>
      </c>
    </row>
    <row r="491" spans="2:2">
      <c r="B491" s="110">
        <v>-2.4E-2</v>
      </c>
    </row>
    <row r="492" spans="2:2">
      <c r="B492" s="110">
        <v>-0.126</v>
      </c>
    </row>
    <row r="493" spans="2:2">
      <c r="B493" s="110">
        <v>-0.184</v>
      </c>
    </row>
    <row r="494" spans="2:2">
      <c r="B494" s="110">
        <v>-0.108</v>
      </c>
    </row>
    <row r="495" spans="2:2">
      <c r="B495" s="110">
        <v>-5.1999999999999998E-2</v>
      </c>
    </row>
    <row r="496" spans="2:2">
      <c r="B496" s="110">
        <v>1.4999999999999999E-2</v>
      </c>
    </row>
    <row r="497" spans="2:2">
      <c r="B497" s="110">
        <v>-7.3999999999999996E-2</v>
      </c>
    </row>
    <row r="498" spans="2:2">
      <c r="B498" s="110">
        <v>-4.4999999999999998E-2</v>
      </c>
    </row>
    <row r="499" spans="2:2">
      <c r="B499" s="110">
        <v>-4.2999999999999997E-2</v>
      </c>
    </row>
    <row r="500" spans="2:2">
      <c r="B500" s="110">
        <v>8.4000000000000005E-2</v>
      </c>
    </row>
    <row r="501" spans="2:2">
      <c r="B501" s="110">
        <v>8.7999999999999995E-2</v>
      </c>
    </row>
    <row r="502" spans="2:2">
      <c r="B502" s="110">
        <v>7.6999999999999999E-2</v>
      </c>
    </row>
    <row r="503" spans="2:2">
      <c r="B503" s="110">
        <v>-8.0000000000000002E-3</v>
      </c>
    </row>
    <row r="504" spans="2:2">
      <c r="B504" s="110">
        <v>-3.5999999999999997E-2</v>
      </c>
    </row>
    <row r="505" spans="2:2">
      <c r="B505" s="110">
        <v>-3.1E-2</v>
      </c>
    </row>
    <row r="506" spans="2:2">
      <c r="B506" s="110">
        <v>1.6E-2</v>
      </c>
    </row>
    <row r="507" spans="2:2">
      <c r="B507" s="110">
        <v>-3.0000000000000001E-3</v>
      </c>
    </row>
    <row r="508" spans="2:2">
      <c r="B508" s="110">
        <v>-4.2999999999999997E-2</v>
      </c>
    </row>
    <row r="509" spans="2:2">
      <c r="B509" s="110">
        <v>-0.115</v>
      </c>
    </row>
    <row r="510" spans="2:2">
      <c r="B510" s="110">
        <v>-8.2000000000000003E-2</v>
      </c>
    </row>
    <row r="511" spans="2:2">
      <c r="B511" s="110">
        <v>-3.1E-2</v>
      </c>
    </row>
    <row r="512" spans="2:2">
      <c r="B512" s="110">
        <v>8.2000000000000003E-2</v>
      </c>
    </row>
    <row r="513" spans="2:2">
      <c r="B513" s="110">
        <v>0.113</v>
      </c>
    </row>
    <row r="514" spans="2:2">
      <c r="B514" s="110">
        <v>0.23</v>
      </c>
    </row>
    <row r="515" spans="2:2">
      <c r="B515" s="110">
        <v>0.16600000000000001</v>
      </c>
    </row>
    <row r="516" spans="2:2">
      <c r="B516" s="110">
        <v>0.128</v>
      </c>
    </row>
    <row r="517" spans="2:2">
      <c r="B517" s="110">
        <v>-0.16500000000000001</v>
      </c>
    </row>
    <row r="518" spans="2:2">
      <c r="B518" s="110">
        <v>-0.13600000000000001</v>
      </c>
    </row>
    <row r="519" spans="2:2">
      <c r="B519" s="110">
        <v>-0.13300000000000001</v>
      </c>
    </row>
    <row r="520" spans="2:2">
      <c r="B520" s="110">
        <v>2.4E-2</v>
      </c>
    </row>
    <row r="521" spans="2:2">
      <c r="B521" s="110">
        <v>-0.121</v>
      </c>
    </row>
    <row r="522" spans="2:2">
      <c r="B522" s="110">
        <v>-0.20200000000000001</v>
      </c>
    </row>
    <row r="523" spans="2:2">
      <c r="B523" s="110">
        <v>-0.18099999999999999</v>
      </c>
    </row>
    <row r="524" spans="2:2">
      <c r="B524" s="110">
        <v>-2E-3</v>
      </c>
    </row>
    <row r="525" spans="2:2">
      <c r="B525" s="110">
        <v>0.124</v>
      </c>
    </row>
    <row r="526" spans="2:2">
      <c r="B526" s="110">
        <v>0.124</v>
      </c>
    </row>
    <row r="527" spans="2:2">
      <c r="B527" s="110">
        <v>3.9E-2</v>
      </c>
    </row>
    <row r="528" spans="2:2">
      <c r="B528" s="110">
        <v>-1.6E-2</v>
      </c>
    </row>
    <row r="529" spans="2:2">
      <c r="B529" s="110">
        <v>-4.8000000000000001E-2</v>
      </c>
    </row>
    <row r="530" spans="2:2">
      <c r="B530" s="110">
        <v>3.9E-2</v>
      </c>
    </row>
    <row r="531" spans="2:2">
      <c r="B531" s="110">
        <v>9.9000000000000005E-2</v>
      </c>
    </row>
    <row r="532" spans="2:2">
      <c r="B532" s="110">
        <v>0.14299999999999999</v>
      </c>
    </row>
    <row r="533" spans="2:2">
      <c r="B533" s="110">
        <v>4.2999999999999997E-2</v>
      </c>
    </row>
    <row r="534" spans="2:2">
      <c r="B534" s="110">
        <v>-4.7E-2</v>
      </c>
    </row>
    <row r="535" spans="2:2">
      <c r="B535" s="110">
        <v>-6.4000000000000001E-2</v>
      </c>
    </row>
    <row r="536" spans="2:2">
      <c r="B536" s="110">
        <v>0.02</v>
      </c>
    </row>
    <row r="537" spans="2:2">
      <c r="B537" s="110">
        <v>0.107</v>
      </c>
    </row>
    <row r="538" spans="2:2">
      <c r="B538" s="110">
        <v>5.6000000000000001E-2</v>
      </c>
    </row>
    <row r="539" spans="2:2">
      <c r="B539" s="110">
        <v>-8.9999999999999993E-3</v>
      </c>
    </row>
    <row r="540" spans="2:2">
      <c r="B540" s="110">
        <v>-6.5000000000000002E-2</v>
      </c>
    </row>
    <row r="541" spans="2:2">
      <c r="B541" s="110">
        <v>4.9000000000000002E-2</v>
      </c>
    </row>
    <row r="542" spans="2:2">
      <c r="B542" s="110">
        <v>1.2999999999999999E-2</v>
      </c>
    </row>
    <row r="543" spans="2:2">
      <c r="B543" s="110">
        <v>-6.3E-2</v>
      </c>
    </row>
    <row r="544" spans="2:2">
      <c r="B544" s="110">
        <v>-0.252</v>
      </c>
    </row>
    <row r="545" spans="2:2">
      <c r="B545" s="110">
        <v>-0.13700000000000001</v>
      </c>
    </row>
    <row r="546" spans="2:2">
      <c r="B546" s="110">
        <v>2E-3</v>
      </c>
    </row>
    <row r="547" spans="2:2">
      <c r="B547" s="110">
        <v>0.183</v>
      </c>
    </row>
    <row r="548" spans="2:2">
      <c r="B548" s="110">
        <v>6.7000000000000004E-2</v>
      </c>
    </row>
    <row r="549" spans="2:2">
      <c r="B549" s="110">
        <v>4.0000000000000001E-3</v>
      </c>
    </row>
    <row r="550" spans="2:2">
      <c r="B550" s="110">
        <v>-6.8000000000000005E-2</v>
      </c>
    </row>
    <row r="551" spans="2:2">
      <c r="B551" s="110">
        <v>9.4E-2</v>
      </c>
    </row>
    <row r="552" spans="2:2">
      <c r="B552" s="110">
        <v>0.14699999999999999</v>
      </c>
    </row>
    <row r="553" spans="2:2">
      <c r="B553" s="110">
        <v>0.187</v>
      </c>
    </row>
    <row r="554" spans="2:2">
      <c r="B554" s="110">
        <v>-5.1999999999999998E-2</v>
      </c>
    </row>
    <row r="555" spans="2:2">
      <c r="B555" s="110">
        <v>-0.124</v>
      </c>
    </row>
    <row r="556" spans="2:2">
      <c r="B556" s="110">
        <v>-0.224</v>
      </c>
    </row>
    <row r="557" spans="2:2">
      <c r="B557" s="110">
        <v>-2.4E-2</v>
      </c>
    </row>
    <row r="558" spans="2:2">
      <c r="B558" s="110">
        <v>-5.2999999999999999E-2</v>
      </c>
    </row>
    <row r="559" spans="2:2">
      <c r="B559" s="110">
        <v>4.2000000000000003E-2</v>
      </c>
    </row>
    <row r="560" spans="2:2">
      <c r="B560" s="110">
        <v>-4.4999999999999998E-2</v>
      </c>
    </row>
    <row r="561" spans="2:2">
      <c r="B561" s="110">
        <v>7.1999999999999995E-2</v>
      </c>
    </row>
    <row r="562" spans="2:2">
      <c r="B562" s="110">
        <v>7.3999999999999996E-2</v>
      </c>
    </row>
    <row r="563" spans="2:2">
      <c r="B563" s="110">
        <v>0.111</v>
      </c>
    </row>
    <row r="564" spans="2:2">
      <c r="B564" s="110">
        <v>2.9000000000000001E-2</v>
      </c>
    </row>
    <row r="565" spans="2:2">
      <c r="B565" s="110">
        <v>-5.8000000000000003E-2</v>
      </c>
    </row>
    <row r="566" spans="2:2">
      <c r="B566" s="110">
        <v>-8.7999999999999995E-2</v>
      </c>
    </row>
    <row r="567" spans="2:2">
      <c r="B567" s="110">
        <v>-9.5000000000000001E-2</v>
      </c>
    </row>
    <row r="568" spans="2:2">
      <c r="B568" s="110">
        <v>-5.8000000000000003E-2</v>
      </c>
    </row>
    <row r="569" spans="2:2">
      <c r="B569" s="110">
        <v>-9.9000000000000005E-2</v>
      </c>
    </row>
    <row r="570" spans="2:2">
      <c r="B570" s="110">
        <v>-6.5000000000000002E-2</v>
      </c>
    </row>
    <row r="571" spans="2:2">
      <c r="B571" s="110">
        <v>3.1E-2</v>
      </c>
    </row>
    <row r="572" spans="2:2">
      <c r="B572" s="110">
        <v>0.17299999999999999</v>
      </c>
    </row>
    <row r="573" spans="2:2">
      <c r="B573" s="110">
        <v>0.24</v>
      </c>
    </row>
    <row r="574" spans="2:2">
      <c r="B574" s="110">
        <v>0.16</v>
      </c>
    </row>
    <row r="575" spans="2:2">
      <c r="B575" s="110">
        <v>4.8000000000000001E-2</v>
      </c>
    </row>
    <row r="576" spans="2:2">
      <c r="B576" s="110">
        <v>-6.0999999999999999E-2</v>
      </c>
    </row>
    <row r="577" spans="2:2">
      <c r="B577" s="110">
        <v>-5.7000000000000002E-2</v>
      </c>
    </row>
    <row r="578" spans="2:2">
      <c r="B578" s="110">
        <v>-7.0999999999999994E-2</v>
      </c>
    </row>
    <row r="579" spans="2:2">
      <c r="B579" s="110">
        <v>-0.11700000000000001</v>
      </c>
    </row>
    <row r="580" spans="2:2">
      <c r="B580" s="110">
        <v>-0.247</v>
      </c>
    </row>
    <row r="581" spans="2:2">
      <c r="B581" s="110">
        <v>-0.17699999999999999</v>
      </c>
    </row>
    <row r="582" spans="2:2">
      <c r="B582" s="110">
        <v>-2.1999999999999999E-2</v>
      </c>
    </row>
    <row r="583" spans="2:2">
      <c r="B583" s="110">
        <v>0.23300000000000001</v>
      </c>
    </row>
    <row r="584" spans="2:2">
      <c r="B584" s="110">
        <v>0.28499999999999998</v>
      </c>
    </row>
    <row r="585" spans="2:2">
      <c r="B585" s="110">
        <v>0.254</v>
      </c>
    </row>
    <row r="586" spans="2:2">
      <c r="B586" s="110">
        <v>0.155</v>
      </c>
    </row>
    <row r="587" spans="2:2">
      <c r="B587" s="110">
        <v>-4.1000000000000002E-2</v>
      </c>
    </row>
    <row r="588" spans="2:2">
      <c r="B588" s="110">
        <v>-0.128</v>
      </c>
    </row>
    <row r="589" spans="2:2">
      <c r="B589" s="110">
        <v>-0.223</v>
      </c>
    </row>
    <row r="590" spans="2:2">
      <c r="B590" s="110">
        <v>-9.9000000000000005E-2</v>
      </c>
    </row>
    <row r="591" spans="2:2">
      <c r="B591" s="110">
        <v>-3.2000000000000001E-2</v>
      </c>
    </row>
    <row r="592" spans="2:2">
      <c r="B592" s="110">
        <v>0.04</v>
      </c>
    </row>
    <row r="593" spans="2:2">
      <c r="B593" s="110">
        <v>-0.04</v>
      </c>
    </row>
    <row r="594" spans="2:2">
      <c r="B594" s="110">
        <v>-0.17799999999999999</v>
      </c>
    </row>
    <row r="595" spans="2:2">
      <c r="B595" s="110">
        <v>-0.19600000000000001</v>
      </c>
    </row>
    <row r="596" spans="2:2">
      <c r="B596" s="110">
        <v>-1E-3</v>
      </c>
    </row>
    <row r="597" spans="2:2">
      <c r="B597" s="110">
        <v>0.24399999999999999</v>
      </c>
    </row>
    <row r="598" spans="2:2">
      <c r="B598" s="110">
        <v>0.32</v>
      </c>
    </row>
    <row r="599" spans="2:2">
      <c r="B599" s="110">
        <v>0.13400000000000001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54"/>
  <sheetViews>
    <sheetView workbookViewId="0"/>
  </sheetViews>
  <sheetFormatPr defaultRowHeight="12.75"/>
  <cols>
    <col min="1" max="1" width="4.7109375" style="5" customWidth="1"/>
    <col min="2" max="2" width="103.5703125" style="5" customWidth="1"/>
    <col min="3" max="3" width="9.140625" style="5"/>
  </cols>
  <sheetData>
    <row r="1" spans="2:2" ht="30">
      <c r="B1" s="111" t="s">
        <v>200</v>
      </c>
    </row>
    <row r="52" spans="2:2" ht="30">
      <c r="B52" s="111" t="s">
        <v>203</v>
      </c>
    </row>
    <row r="103" spans="2:2" ht="30">
      <c r="B103" s="111" t="s">
        <v>202</v>
      </c>
    </row>
    <row r="154" spans="2:2" ht="30">
      <c r="B154" s="111" t="s">
        <v>201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Documentation</vt:lpstr>
      <vt:lpstr>Chart</vt:lpstr>
      <vt:lpstr>Data</vt:lpstr>
      <vt:lpstr>Statistics</vt:lpstr>
      <vt:lpstr>Input_Data</vt:lpstr>
      <vt:lpstr>Periodograms</vt:lpstr>
      <vt:lpstr>AgeBP</vt:lpstr>
      <vt:lpstr>Y_VADM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2009-04-01T23:23:43Z</dcterms:created>
  <dcterms:modified xsi:type="dcterms:W3CDTF">2010-10-04T06:05:37Z</dcterms:modified>
</cp:coreProperties>
</file>